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<sst xmlns="http://schemas.openxmlformats.org/spreadsheetml/2006/main" count="86" uniqueCount="85">
  <si>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</si>
  <si>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</si>
  <si>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</si>
  <si>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</si>
  <si>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</si>
  <si>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</si>
  <si>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</si>
  <si>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</si>
  <si>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</si>
  <si>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</si>
  <si>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</si>
  <si>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</si>
  <si>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</si>
  <si>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</si>
  <si>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</si>
  <si>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</si>
  <si>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</si>
  <si>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</si>
  <si>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</si>
  <si>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</si>
  <si>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</si>
  <si>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</si>
  <si>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</si>
  <si>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</si>
  <si>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</si>
  <si>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</si>
  <si>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</si>
  <si>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</si>
  <si>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</si>
  <si>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</si>
  <si>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</si>
  <si>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</si>
  <si>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</si>
  <si>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</si>
  <si>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</si>
  <si>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</si>
  <si>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</si>
  <si>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</si>
  <si>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</si>
  <si>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</si>
  <si>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</si>
  <si>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</si>
  <si>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</si>
  <si>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</si>
  <si>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</si>
  <si>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</si>
  <si>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</si>
  <si>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</si>
  <si>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</si>
  <si>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</si>
  <si>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</si>
  <si>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</si>
  <si>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</si>
  <si>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</si>
  <si>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</si>
  <si>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</si>
  <si>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</si>
  <si>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</si>
  <si>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</si>
  <si>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</si>
  <si>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</si>
  <si>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</si>
  <si>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</si>
  <si>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</si>
  <si>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</si>
  <si>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</si>
  <si>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</si>
  <si>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</si>
  <si>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</si>
  <si>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</si>
  <si>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</si>
  <si>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</si>
  <si>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</si>
  <si>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</si>
  <si>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</si>
  <si>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</si>
  <si>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</si>
  <si>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</si>
  <si>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</si>
  <si>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</si>
  <si>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</si>
  <si>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</si>
  <si>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</si>
  <si>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</si>
  <si>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19/02/23 - VENCIMENTO 28/02/23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</si>
</sst>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15342</v>
      </c>
      <c r="C7" s="10">
        <f aca="true" t="shared" si="0" ref="C7:K7">C8+C11</f>
        <v>23790</v>
      </c>
      <c r="D7" s="10">
        <f t="shared" si="0"/>
        <v>74730</v>
      </c>
      <c r="E7" s="10">
        <f t="shared" si="0"/>
        <v>62945</v>
      </c>
      <c r="F7" s="10">
        <f t="shared" si="0"/>
        <v>65123</v>
      </c>
      <c r="G7" s="10">
        <f t="shared" si="0"/>
        <v>28469</v>
      </c>
      <c r="H7" s="10">
        <f t="shared" si="0"/>
        <v>17668</v>
      </c>
      <c r="I7" s="10">
        <f t="shared" si="0"/>
        <v>33066</v>
      </c>
      <c r="J7" s="10">
        <f t="shared" si="0"/>
        <v>18999</v>
      </c>
      <c r="K7" s="10">
        <f t="shared" si="0"/>
        <v>57675</v>
      </c>
      <c r="L7" s="10">
        <f aca="true" t="shared" si="1" ref="L7:L13">SUM(B7:K7)</f>
        <v>397807</v>
      </c>
      <c r="M7" s="11"/>
    </row>
    <row r="8" spans="1:13" ht="17.25" customHeight="1">
      <c r="A8" s="12" t="s">
        <v>82</v>
      </c>
      <c r="B8" s="13">
        <f>B9+B10</f>
        <v>1298</v>
      </c>
      <c r="C8" s="13">
        <f aca="true" t="shared" si="2" ref="C8:K8">C9+C10</f>
        <v>1858</v>
      </c>
      <c r="D8" s="13">
        <f t="shared" si="2"/>
        <v>6563</v>
      </c>
      <c r="E8" s="13">
        <f t="shared" si="2"/>
        <v>5059</v>
      </c>
      <c r="F8" s="13">
        <f t="shared" si="2"/>
        <v>4628</v>
      </c>
      <c r="G8" s="13">
        <f t="shared" si="2"/>
        <v>2309</v>
      </c>
      <c r="H8" s="13">
        <f t="shared" si="2"/>
        <v>1325</v>
      </c>
      <c r="I8" s="13">
        <f t="shared" si="2"/>
        <v>2179</v>
      </c>
      <c r="J8" s="13">
        <f t="shared" si="2"/>
        <v>1213</v>
      </c>
      <c r="K8" s="13">
        <f t="shared" si="2"/>
        <v>3605</v>
      </c>
      <c r="L8" s="13">
        <f t="shared" si="1"/>
        <v>30037</v>
      </c>
      <c r="M8"/>
    </row>
    <row r="9" spans="1:13" ht="17.25" customHeight="1">
      <c r="A9" s="14" t="s">
        <v>18</v>
      </c>
      <c r="B9" s="15">
        <v>1298</v>
      </c>
      <c r="C9" s="15">
        <v>1858</v>
      </c>
      <c r="D9" s="15">
        <v>6563</v>
      </c>
      <c r="E9" s="15">
        <v>5059</v>
      </c>
      <c r="F9" s="15">
        <v>4628</v>
      </c>
      <c r="G9" s="15">
        <v>2309</v>
      </c>
      <c r="H9" s="15">
        <v>1311</v>
      </c>
      <c r="I9" s="15">
        <v>2179</v>
      </c>
      <c r="J9" s="15">
        <v>1213</v>
      </c>
      <c r="K9" s="15">
        <v>3605</v>
      </c>
      <c r="L9" s="13">
        <f t="shared" si="1"/>
        <v>30023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14</v>
      </c>
      <c r="I10" s="15">
        <v>0</v>
      </c>
      <c r="J10" s="15">
        <v>0</v>
      </c>
      <c r="K10" s="15">
        <v>0</v>
      </c>
      <c r="L10" s="13">
        <f t="shared" si="1"/>
        <v>14</v>
      </c>
      <c r="M10"/>
    </row>
    <row r="11" spans="1:13" ht="17.25" customHeight="1">
      <c r="A11" s="12" t="s">
        <v>71</v>
      </c>
      <c r="B11" s="15">
        <v>14044</v>
      </c>
      <c r="C11" s="15">
        <v>21932</v>
      </c>
      <c r="D11" s="15">
        <v>68167</v>
      </c>
      <c r="E11" s="15">
        <v>57886</v>
      </c>
      <c r="F11" s="15">
        <v>60495</v>
      </c>
      <c r="G11" s="15">
        <v>26160</v>
      </c>
      <c r="H11" s="15">
        <v>16343</v>
      </c>
      <c r="I11" s="15">
        <v>30887</v>
      </c>
      <c r="J11" s="15">
        <v>17786</v>
      </c>
      <c r="K11" s="15">
        <v>54070</v>
      </c>
      <c r="L11" s="13">
        <f t="shared" si="1"/>
        <v>367770</v>
      </c>
      <c r="M11" s="60"/>
    </row>
    <row r="12" spans="1:13" ht="17.25" customHeight="1">
      <c r="A12" s="14" t="s">
        <v>83</v>
      </c>
      <c r="B12" s="15">
        <v>1713</v>
      </c>
      <c r="C12" s="15">
        <v>1734</v>
      </c>
      <c r="D12" s="15">
        <v>5476</v>
      </c>
      <c r="E12" s="15">
        <v>6107</v>
      </c>
      <c r="F12" s="15">
        <v>5572</v>
      </c>
      <c r="G12" s="15">
        <v>2434</v>
      </c>
      <c r="H12" s="15">
        <v>1459</v>
      </c>
      <c r="I12" s="15">
        <v>1483</v>
      </c>
      <c r="J12" s="15">
        <v>1135</v>
      </c>
      <c r="K12" s="15">
        <v>3176</v>
      </c>
      <c r="L12" s="13">
        <f t="shared" si="1"/>
        <v>30289</v>
      </c>
      <c r="M12" s="60"/>
    </row>
    <row r="13" spans="1:13" ht="17.25" customHeight="1">
      <c r="A13" s="14" t="s">
        <v>72</v>
      </c>
      <c r="B13" s="15">
        <f>+B11-B12</f>
        <v>12331</v>
      </c>
      <c r="C13" s="15">
        <f aca="true" t="shared" si="3" ref="C13:K13">+C11-C12</f>
        <v>20198</v>
      </c>
      <c r="D13" s="15">
        <f t="shared" si="3"/>
        <v>62691</v>
      </c>
      <c r="E13" s="15">
        <f t="shared" si="3"/>
        <v>51779</v>
      </c>
      <c r="F13" s="15">
        <f t="shared" si="3"/>
        <v>54923</v>
      </c>
      <c r="G13" s="15">
        <f t="shared" si="3"/>
        <v>23726</v>
      </c>
      <c r="H13" s="15">
        <f t="shared" si="3"/>
        <v>14884</v>
      </c>
      <c r="I13" s="15">
        <f t="shared" si="3"/>
        <v>29404</v>
      </c>
      <c r="J13" s="15">
        <f t="shared" si="3"/>
        <v>16651</v>
      </c>
      <c r="K13" s="15">
        <f t="shared" si="3"/>
        <v>50894</v>
      </c>
      <c r="L13" s="13">
        <f t="shared" si="1"/>
        <v>337481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1.786610119850599</v>
      </c>
      <c r="C18" s="22">
        <v>1.589460828057387</v>
      </c>
      <c r="D18" s="22">
        <v>1.446634797733451</v>
      </c>
      <c r="E18" s="22">
        <v>1.387629612080091</v>
      </c>
      <c r="F18" s="22">
        <v>1.53070709521946</v>
      </c>
      <c r="G18" s="22">
        <v>1.525805690324722</v>
      </c>
      <c r="H18" s="22">
        <v>1.427945714186297</v>
      </c>
      <c r="I18" s="22">
        <v>1.394970886693508</v>
      </c>
      <c r="J18" s="22">
        <v>1.810353062114393</v>
      </c>
      <c r="K18" s="22">
        <v>1.381439565314624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202741.12000000002</v>
      </c>
      <c r="C20" s="25">
        <f aca="true" t="shared" si="4" ref="C20:K20">SUM(C21:C28)</f>
        <v>166919.49000000002</v>
      </c>
      <c r="D20" s="25">
        <f t="shared" si="4"/>
        <v>564056.0999999999</v>
      </c>
      <c r="E20" s="25">
        <f t="shared" si="4"/>
        <v>463740.12</v>
      </c>
      <c r="F20" s="25">
        <f t="shared" si="4"/>
        <v>460816.11</v>
      </c>
      <c r="G20" s="25">
        <f t="shared" si="4"/>
        <v>227061.41999999998</v>
      </c>
      <c r="H20" s="25">
        <f t="shared" si="4"/>
        <v>145258.06</v>
      </c>
      <c r="I20" s="25">
        <f t="shared" si="4"/>
        <v>211019.16</v>
      </c>
      <c r="J20" s="25">
        <f t="shared" si="4"/>
        <v>177102.68000000002</v>
      </c>
      <c r="K20" s="25">
        <f t="shared" si="4"/>
        <v>326612.82</v>
      </c>
      <c r="L20" s="25">
        <f>SUM(B20:K20)</f>
        <v>2945327.08</v>
      </c>
      <c r="M20"/>
    </row>
    <row r="21" spans="1:13" ht="17.25" customHeight="1">
      <c r="A21" s="26" t="s">
        <v>22</v>
      </c>
      <c r="B21" s="56">
        <f>ROUND((B15+B16)*B7,2)</f>
        <v>110537.58</v>
      </c>
      <c r="C21" s="56">
        <f aca="true" t="shared" si="5" ref="C21:K21">ROUND((C15+C16)*C7,2)</f>
        <v>97624.64</v>
      </c>
      <c r="D21" s="56">
        <f t="shared" si="5"/>
        <v>364981.32</v>
      </c>
      <c r="E21" s="56">
        <f t="shared" si="5"/>
        <v>311401.5</v>
      </c>
      <c r="F21" s="56">
        <f t="shared" si="5"/>
        <v>284665.66</v>
      </c>
      <c r="G21" s="56">
        <f t="shared" si="5"/>
        <v>136833.4</v>
      </c>
      <c r="H21" s="56">
        <f t="shared" si="5"/>
        <v>93541.46</v>
      </c>
      <c r="I21" s="56">
        <f t="shared" si="5"/>
        <v>145146.51</v>
      </c>
      <c r="J21" s="56">
        <f t="shared" si="5"/>
        <v>89817.77</v>
      </c>
      <c r="K21" s="56">
        <f t="shared" si="5"/>
        <v>222654.34</v>
      </c>
      <c r="L21" s="33">
        <f aca="true" t="shared" si="6" ref="L21:L28">SUM(B21:K21)</f>
        <v>1857204.18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86949.98</v>
      </c>
      <c r="C22" s="33">
        <f t="shared" si="7"/>
        <v>57545.9</v>
      </c>
      <c r="D22" s="33">
        <f t="shared" si="7"/>
        <v>163013.36</v>
      </c>
      <c r="E22" s="33">
        <f t="shared" si="7"/>
        <v>120708.44</v>
      </c>
      <c r="F22" s="33">
        <f t="shared" si="7"/>
        <v>151074.09</v>
      </c>
      <c r="G22" s="33">
        <f t="shared" si="7"/>
        <v>71947.78</v>
      </c>
      <c r="H22" s="33">
        <f t="shared" si="7"/>
        <v>40030.67</v>
      </c>
      <c r="I22" s="33">
        <f t="shared" si="7"/>
        <v>57328.65</v>
      </c>
      <c r="J22" s="33">
        <f t="shared" si="7"/>
        <v>72784.1</v>
      </c>
      <c r="K22" s="33">
        <f t="shared" si="7"/>
        <v>84929.17</v>
      </c>
      <c r="L22" s="33">
        <f t="shared" si="6"/>
        <v>906312.1400000001</v>
      </c>
      <c r="M22"/>
    </row>
    <row r="23" spans="1:13" ht="17.25" customHeight="1">
      <c r="A23" s="27" t="s">
        <v>24</v>
      </c>
      <c r="B23" s="33">
        <v>2327.79</v>
      </c>
      <c r="C23" s="33">
        <v>9038.31</v>
      </c>
      <c r="D23" s="33">
        <v>29564.3</v>
      </c>
      <c r="E23" s="33">
        <v>25678.36</v>
      </c>
      <c r="F23" s="33">
        <v>20963.77</v>
      </c>
      <c r="G23" s="33">
        <v>17138.8</v>
      </c>
      <c r="H23" s="33">
        <v>9077.44</v>
      </c>
      <c r="I23" s="33">
        <v>5658.13</v>
      </c>
      <c r="J23" s="33">
        <v>9699.64</v>
      </c>
      <c r="K23" s="33">
        <v>13667.69</v>
      </c>
      <c r="L23" s="33">
        <f t="shared" si="6"/>
        <v>142814.23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507.64</v>
      </c>
      <c r="C26" s="33">
        <v>418.23</v>
      </c>
      <c r="D26" s="33">
        <v>1416.21</v>
      </c>
      <c r="E26" s="33">
        <v>1165.27</v>
      </c>
      <c r="F26" s="33">
        <v>1156.62</v>
      </c>
      <c r="G26" s="33">
        <v>571.1</v>
      </c>
      <c r="H26" s="33">
        <v>363.43</v>
      </c>
      <c r="I26" s="33">
        <v>530.72</v>
      </c>
      <c r="J26" s="33">
        <v>444.19</v>
      </c>
      <c r="K26" s="33">
        <v>819.15</v>
      </c>
      <c r="L26" s="33">
        <f t="shared" si="6"/>
        <v>7392.5599999999995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225.26</v>
      </c>
      <c r="I27" s="33">
        <v>300.33</v>
      </c>
      <c r="J27" s="33">
        <v>361.84</v>
      </c>
      <c r="K27" s="33">
        <v>488.06</v>
      </c>
      <c r="L27" s="33">
        <f t="shared" si="6"/>
        <v>4600.96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-113375.51000000001</v>
      </c>
      <c r="C31" s="33">
        <f t="shared" si="8"/>
        <v>-10500.82</v>
      </c>
      <c r="D31" s="33">
        <f t="shared" si="8"/>
        <v>-36752.23</v>
      </c>
      <c r="E31" s="33">
        <f t="shared" si="8"/>
        <v>-416449.19</v>
      </c>
      <c r="F31" s="33">
        <f t="shared" si="8"/>
        <v>-26794.74</v>
      </c>
      <c r="G31" s="33">
        <f t="shared" si="8"/>
        <v>-13335.27</v>
      </c>
      <c r="H31" s="33">
        <f t="shared" si="8"/>
        <v>-14777.48</v>
      </c>
      <c r="I31" s="33">
        <f t="shared" si="8"/>
        <v>-183538.73</v>
      </c>
      <c r="J31" s="33">
        <f t="shared" si="8"/>
        <v>-7807.17</v>
      </c>
      <c r="K31" s="33">
        <f t="shared" si="8"/>
        <v>-20417</v>
      </c>
      <c r="L31" s="33">
        <f aca="true" t="shared" si="9" ref="L31:L38">SUM(B31:K31)</f>
        <v>-843748.14</v>
      </c>
      <c r="M31"/>
    </row>
    <row r="32" spans="1:13" ht="18.75" customHeight="1">
      <c r="A32" s="27" t="s">
        <v>28</v>
      </c>
      <c r="B32" s="33">
        <f>B33+B34+B35+B36</f>
        <v>-5711.2</v>
      </c>
      <c r="C32" s="33">
        <f aca="true" t="shared" si="10" ref="C32:K32">C33+C34+C35+C36</f>
        <v>-8175.2</v>
      </c>
      <c r="D32" s="33">
        <f t="shared" si="10"/>
        <v>-28877.2</v>
      </c>
      <c r="E32" s="33">
        <f t="shared" si="10"/>
        <v>-22259.6</v>
      </c>
      <c r="F32" s="33">
        <f t="shared" si="10"/>
        <v>-20363.2</v>
      </c>
      <c r="G32" s="33">
        <f t="shared" si="10"/>
        <v>-10159.6</v>
      </c>
      <c r="H32" s="33">
        <f t="shared" si="10"/>
        <v>-5768.4</v>
      </c>
      <c r="I32" s="33">
        <f t="shared" si="10"/>
        <v>-9587.6</v>
      </c>
      <c r="J32" s="33">
        <f t="shared" si="10"/>
        <v>-5337.2</v>
      </c>
      <c r="K32" s="33">
        <f t="shared" si="10"/>
        <v>-15862</v>
      </c>
      <c r="L32" s="33">
        <f t="shared" si="9"/>
        <v>-132101.2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-5711.2</v>
      </c>
      <c r="C33" s="33">
        <f t="shared" si="11"/>
        <v>-8175.2</v>
      </c>
      <c r="D33" s="33">
        <f t="shared" si="11"/>
        <v>-28877.2</v>
      </c>
      <c r="E33" s="33">
        <f t="shared" si="11"/>
        <v>-22259.6</v>
      </c>
      <c r="F33" s="33">
        <f t="shared" si="11"/>
        <v>-20363.2</v>
      </c>
      <c r="G33" s="33">
        <f t="shared" si="11"/>
        <v>-10159.6</v>
      </c>
      <c r="H33" s="33">
        <f t="shared" si="11"/>
        <v>-5768.4</v>
      </c>
      <c r="I33" s="33">
        <f t="shared" si="11"/>
        <v>-9587.6</v>
      </c>
      <c r="J33" s="33">
        <f t="shared" si="11"/>
        <v>-5337.2</v>
      </c>
      <c r="K33" s="33">
        <f t="shared" si="11"/>
        <v>-15862</v>
      </c>
      <c r="L33" s="33">
        <f t="shared" si="9"/>
        <v>-132101.2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-107664.31000000001</v>
      </c>
      <c r="C37" s="38">
        <f aca="true" t="shared" si="12" ref="C37:K37">SUM(C38:C49)</f>
        <v>-2325.62</v>
      </c>
      <c r="D37" s="38">
        <f t="shared" si="12"/>
        <v>-7875.03</v>
      </c>
      <c r="E37" s="38">
        <f t="shared" si="12"/>
        <v>-394189.59</v>
      </c>
      <c r="F37" s="38">
        <f t="shared" si="12"/>
        <v>-6431.54</v>
      </c>
      <c r="G37" s="38">
        <f t="shared" si="12"/>
        <v>-3175.67</v>
      </c>
      <c r="H37" s="38">
        <f t="shared" si="12"/>
        <v>-9009.08</v>
      </c>
      <c r="I37" s="38">
        <f t="shared" si="12"/>
        <v>-173951.13</v>
      </c>
      <c r="J37" s="38">
        <f t="shared" si="12"/>
        <v>-2469.97</v>
      </c>
      <c r="K37" s="38">
        <f t="shared" si="12"/>
        <v>-4555</v>
      </c>
      <c r="L37" s="33">
        <f t="shared" si="9"/>
        <v>-711646.94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-2822.82</v>
      </c>
      <c r="C48" s="17">
        <v>-2325.62</v>
      </c>
      <c r="D48" s="17">
        <v>-7875.03</v>
      </c>
      <c r="E48" s="17">
        <v>-6479.65</v>
      </c>
      <c r="F48" s="17">
        <v>-6431.54</v>
      </c>
      <c r="G48" s="17">
        <v>-3175.67</v>
      </c>
      <c r="H48" s="17">
        <v>-2020.88</v>
      </c>
      <c r="I48" s="17">
        <v>-2951.13</v>
      </c>
      <c r="J48" s="17">
        <v>-2469.97</v>
      </c>
      <c r="K48" s="17">
        <v>-4555</v>
      </c>
      <c r="L48" s="30">
        <f t="shared" si="13"/>
        <v>-41107.310000000005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89365.61000000002</v>
      </c>
      <c r="C55" s="41">
        <f t="shared" si="16"/>
        <v>156418.67</v>
      </c>
      <c r="D55" s="41">
        <f t="shared" si="16"/>
        <v>527303.8699999999</v>
      </c>
      <c r="E55" s="41">
        <f t="shared" si="16"/>
        <v>47290.92999999999</v>
      </c>
      <c r="F55" s="41">
        <f t="shared" si="16"/>
        <v>434021.37</v>
      </c>
      <c r="G55" s="41">
        <f t="shared" si="16"/>
        <v>213726.15</v>
      </c>
      <c r="H55" s="41">
        <f t="shared" si="16"/>
        <v>130480.58</v>
      </c>
      <c r="I55" s="41">
        <f t="shared" si="16"/>
        <v>27480.429999999993</v>
      </c>
      <c r="J55" s="41">
        <f t="shared" si="16"/>
        <v>169295.51</v>
      </c>
      <c r="K55" s="41">
        <f t="shared" si="16"/>
        <v>306195.82</v>
      </c>
      <c r="L55" s="42">
        <f t="shared" si="14"/>
        <v>2101578.9399999995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89365.61</v>
      </c>
      <c r="C61" s="41">
        <f aca="true" t="shared" si="18" ref="C61:J61">SUM(C62:C73)</f>
        <v>156418.66999999998</v>
      </c>
      <c r="D61" s="41">
        <f t="shared" si="18"/>
        <v>527303.8680224789</v>
      </c>
      <c r="E61" s="41">
        <f t="shared" si="18"/>
        <v>47290.932621217995</v>
      </c>
      <c r="F61" s="41">
        <f t="shared" si="18"/>
        <v>434021.365521791</v>
      </c>
      <c r="G61" s="41">
        <f t="shared" si="18"/>
        <v>213726.15034309597</v>
      </c>
      <c r="H61" s="41">
        <f t="shared" si="18"/>
        <v>130480.57689765657</v>
      </c>
      <c r="I61" s="41">
        <f>SUM(I62:I78)</f>
        <v>27480.4257415958</v>
      </c>
      <c r="J61" s="41">
        <f t="shared" si="18"/>
        <v>169295.51495049353</v>
      </c>
      <c r="K61" s="41">
        <f>SUM(K62:K75)</f>
        <v>306195.81999999995</v>
      </c>
      <c r="L61" s="46">
        <f>SUM(B61:K61)</f>
        <v>2101578.93409833</v>
      </c>
      <c r="M61" s="40"/>
    </row>
    <row r="62" spans="1:13" ht="18.75" customHeight="1">
      <c r="A62" s="47" t="s">
        <v>46</v>
      </c>
      <c r="B62" s="48">
        <v>89365.61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89365.61</v>
      </c>
      <c r="M62"/>
    </row>
    <row r="63" spans="1:13" ht="18.75" customHeight="1">
      <c r="A63" s="47" t="s">
        <v>55</v>
      </c>
      <c r="B63" s="17">
        <v>0</v>
      </c>
      <c r="C63" s="48">
        <v>136553.5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136553.5</v>
      </c>
      <c r="M63"/>
    </row>
    <row r="64" spans="1:13" ht="18.75" customHeight="1">
      <c r="A64" s="47" t="s">
        <v>56</v>
      </c>
      <c r="B64" s="17">
        <v>0</v>
      </c>
      <c r="C64" s="48">
        <v>19865.17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19865.17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527303.8680224789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527303.8680224789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47290.932621217995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47290.932621217995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434021.365521791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434021.365521791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213726.15034309597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213726.15034309597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130480.57689765657</v>
      </c>
      <c r="I69" s="17">
        <v>0</v>
      </c>
      <c r="J69" s="17">
        <v>0</v>
      </c>
      <c r="K69" s="17">
        <v>0</v>
      </c>
      <c r="L69" s="46">
        <f t="shared" si="19"/>
        <v>130480.57689765657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27480.4257415958</v>
      </c>
      <c r="J70" s="17">
        <v>0</v>
      </c>
      <c r="K70" s="17">
        <v>0</v>
      </c>
      <c r="L70" s="46">
        <f t="shared" si="19"/>
        <v>27480.4257415958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169295.51495049353</v>
      </c>
      <c r="K71" s="17">
        <v>0</v>
      </c>
      <c r="L71" s="46">
        <f t="shared" si="19"/>
        <v>169295.51495049353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144156.99</v>
      </c>
      <c r="L72" s="46">
        <f t="shared" si="19"/>
        <v>144156.99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162038.83</v>
      </c>
      <c r="L73" s="46">
        <f t="shared" si="19"/>
        <v>162038.83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2023-02-27T18:21:36Z</dcterms:modified>
  <cp:category/>
  <cp:version/>
  <cp:contentType/>
  <cp:contentStatus/>
</cp:coreProperties>
</file>