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<sst xmlns="http://schemas.openxmlformats.org/spreadsheetml/2006/main" count="86" uniqueCount="85">
  <si>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</si>
  <si>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</si>
  <si>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</si>
  <si>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</si>
  <si>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</si>
  <si>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</si>
  <si>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</si>
  <si>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</si>
  <si>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</si>
  <si>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</si>
  <si>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</si>
  <si>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</si>
  <si>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</si>
  <si>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</si>
  <si>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</si>
  <si>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</si>
  <si>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</si>
  <si>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</si>
  <si>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</si>
  <si>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</si>
  <si>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</si>
  <si>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</si>
  <si>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</si>
  <si>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</si>
  <si>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</si>
  <si>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</si>
  <si>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</si>
  <si>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</si>
  <si>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</si>
  <si>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</si>
  <si>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</si>
  <si>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</si>
  <si>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</si>
  <si>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</si>
  <si>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</si>
  <si>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</si>
  <si>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</si>
  <si>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</si>
  <si>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</si>
  <si>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</si>
  <si>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</si>
  <si>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</si>
  <si>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</si>
  <si>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</si>
  <si>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</si>
  <si>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</si>
  <si>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</si>
  <si>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</si>
  <si>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</si>
  <si>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</si>
  <si>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</si>
  <si>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</si>
  <si>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</si>
  <si>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</si>
  <si>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</si>
  <si>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</si>
  <si>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</si>
  <si>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</si>
  <si>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</si>
  <si>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</si>
  <si>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</si>
  <si>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</si>
  <si>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</si>
  <si>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</si>
  <si>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</si>
  <si>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</si>
  <si>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</si>
  <si>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</si>
  <si>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</si>
  <si>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</si>
  <si>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</si>
  <si>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</si>
  <si>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</si>
  <si>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</si>
  <si>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</si>
  <si>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</si>
  <si>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</si>
  <si>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</si>
  <si>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</si>
  <si>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</si>
  <si>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</si>
  <si>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</si>
  <si>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</si>
  <si>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</si>
  <si>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18/02/23 - VENCIMENTO 28/02/23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</si>
</sst>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35751</v>
      </c>
      <c r="C7" s="10">
        <f aca="true" t="shared" si="0" ref="C7:K7">C8+C11</f>
        <v>50880</v>
      </c>
      <c r="D7" s="10">
        <f t="shared" si="0"/>
        <v>153606</v>
      </c>
      <c r="E7" s="10">
        <f t="shared" si="0"/>
        <v>132203</v>
      </c>
      <c r="F7" s="10">
        <f t="shared" si="0"/>
        <v>134967</v>
      </c>
      <c r="G7" s="10">
        <f t="shared" si="0"/>
        <v>60412</v>
      </c>
      <c r="H7" s="10">
        <f t="shared" si="0"/>
        <v>30958</v>
      </c>
      <c r="I7" s="10">
        <f t="shared" si="0"/>
        <v>62832</v>
      </c>
      <c r="J7" s="10">
        <f t="shared" si="0"/>
        <v>38428</v>
      </c>
      <c r="K7" s="10">
        <f t="shared" si="0"/>
        <v>110260</v>
      </c>
      <c r="L7" s="10">
        <f aca="true" t="shared" si="1" ref="L7:L13">SUM(B7:K7)</f>
        <v>810297</v>
      </c>
      <c r="M7" s="11"/>
    </row>
    <row r="8" spans="1:13" ht="17.25" customHeight="1">
      <c r="A8" s="12" t="s">
        <v>82</v>
      </c>
      <c r="B8" s="13">
        <f>B9+B10</f>
        <v>2849</v>
      </c>
      <c r="C8" s="13">
        <f aca="true" t="shared" si="2" ref="C8:K8">C9+C10</f>
        <v>3690</v>
      </c>
      <c r="D8" s="13">
        <f t="shared" si="2"/>
        <v>11934</v>
      </c>
      <c r="E8" s="13">
        <f t="shared" si="2"/>
        <v>9328</v>
      </c>
      <c r="F8" s="13">
        <f t="shared" si="2"/>
        <v>8454</v>
      </c>
      <c r="G8" s="13">
        <f t="shared" si="2"/>
        <v>4803</v>
      </c>
      <c r="H8" s="13">
        <f t="shared" si="2"/>
        <v>2131</v>
      </c>
      <c r="I8" s="13">
        <f t="shared" si="2"/>
        <v>3400</v>
      </c>
      <c r="J8" s="13">
        <f t="shared" si="2"/>
        <v>2511</v>
      </c>
      <c r="K8" s="13">
        <f t="shared" si="2"/>
        <v>7468</v>
      </c>
      <c r="L8" s="13">
        <f t="shared" si="1"/>
        <v>56568</v>
      </c>
      <c r="M8"/>
    </row>
    <row r="9" spans="1:13" ht="17.25" customHeight="1">
      <c r="A9" s="14" t="s">
        <v>18</v>
      </c>
      <c r="B9" s="15">
        <v>2847</v>
      </c>
      <c r="C9" s="15">
        <v>3690</v>
      </c>
      <c r="D9" s="15">
        <v>11934</v>
      </c>
      <c r="E9" s="15">
        <v>9328</v>
      </c>
      <c r="F9" s="15">
        <v>8454</v>
      </c>
      <c r="G9" s="15">
        <v>4803</v>
      </c>
      <c r="H9" s="15">
        <v>2112</v>
      </c>
      <c r="I9" s="15">
        <v>3400</v>
      </c>
      <c r="J9" s="15">
        <v>2511</v>
      </c>
      <c r="K9" s="15">
        <v>7468</v>
      </c>
      <c r="L9" s="13">
        <f t="shared" si="1"/>
        <v>56547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19</v>
      </c>
      <c r="I10" s="15">
        <v>0</v>
      </c>
      <c r="J10" s="15">
        <v>0</v>
      </c>
      <c r="K10" s="15">
        <v>0</v>
      </c>
      <c r="L10" s="13">
        <f t="shared" si="1"/>
        <v>21</v>
      </c>
      <c r="M10"/>
    </row>
    <row r="11" spans="1:13" ht="17.25" customHeight="1">
      <c r="A11" s="12" t="s">
        <v>71</v>
      </c>
      <c r="B11" s="15">
        <v>32902</v>
      </c>
      <c r="C11" s="15">
        <v>47190</v>
      </c>
      <c r="D11" s="15">
        <v>141672</v>
      </c>
      <c r="E11" s="15">
        <v>122875</v>
      </c>
      <c r="F11" s="15">
        <v>126513</v>
      </c>
      <c r="G11" s="15">
        <v>55609</v>
      </c>
      <c r="H11" s="15">
        <v>28827</v>
      </c>
      <c r="I11" s="15">
        <v>59432</v>
      </c>
      <c r="J11" s="15">
        <v>35917</v>
      </c>
      <c r="K11" s="15">
        <v>102792</v>
      </c>
      <c r="L11" s="13">
        <f t="shared" si="1"/>
        <v>753729</v>
      </c>
      <c r="M11" s="60"/>
    </row>
    <row r="12" spans="1:13" ht="17.25" customHeight="1">
      <c r="A12" s="14" t="s">
        <v>83</v>
      </c>
      <c r="B12" s="15">
        <v>3664</v>
      </c>
      <c r="C12" s="15">
        <v>3758</v>
      </c>
      <c r="D12" s="15">
        <v>11883</v>
      </c>
      <c r="E12" s="15">
        <v>12772</v>
      </c>
      <c r="F12" s="15">
        <v>10979</v>
      </c>
      <c r="G12" s="15">
        <v>5062</v>
      </c>
      <c r="H12" s="15">
        <v>2597</v>
      </c>
      <c r="I12" s="15">
        <v>2850</v>
      </c>
      <c r="J12" s="15">
        <v>2477</v>
      </c>
      <c r="K12" s="15">
        <v>5955</v>
      </c>
      <c r="L12" s="13">
        <f t="shared" si="1"/>
        <v>61997</v>
      </c>
      <c r="M12" s="60"/>
    </row>
    <row r="13" spans="1:13" ht="17.25" customHeight="1">
      <c r="A13" s="14" t="s">
        <v>72</v>
      </c>
      <c r="B13" s="15">
        <f>+B11-B12</f>
        <v>29238</v>
      </c>
      <c r="C13" s="15">
        <f aca="true" t="shared" si="3" ref="C13:K13">+C11-C12</f>
        <v>43432</v>
      </c>
      <c r="D13" s="15">
        <f t="shared" si="3"/>
        <v>129789</v>
      </c>
      <c r="E13" s="15">
        <f t="shared" si="3"/>
        <v>110103</v>
      </c>
      <c r="F13" s="15">
        <f t="shared" si="3"/>
        <v>115534</v>
      </c>
      <c r="G13" s="15">
        <f t="shared" si="3"/>
        <v>50547</v>
      </c>
      <c r="H13" s="15">
        <f t="shared" si="3"/>
        <v>26230</v>
      </c>
      <c r="I13" s="15">
        <f t="shared" si="3"/>
        <v>56582</v>
      </c>
      <c r="J13" s="15">
        <f t="shared" si="3"/>
        <v>33440</v>
      </c>
      <c r="K13" s="15">
        <f t="shared" si="3"/>
        <v>96837</v>
      </c>
      <c r="L13" s="13">
        <f t="shared" si="1"/>
        <v>691732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1.806397309408256</v>
      </c>
      <c r="C18" s="22">
        <v>1.60069990668305</v>
      </c>
      <c r="D18" s="22">
        <v>1.407100991403183</v>
      </c>
      <c r="E18" s="22">
        <v>1.424205730300974</v>
      </c>
      <c r="F18" s="22">
        <v>1.626774341161063</v>
      </c>
      <c r="G18" s="22">
        <v>1.567332650982475</v>
      </c>
      <c r="H18" s="22">
        <v>1.428203718961439</v>
      </c>
      <c r="I18" s="22">
        <v>1.418836798074009</v>
      </c>
      <c r="J18" s="22">
        <v>1.803056620645441</v>
      </c>
      <c r="K18" s="22">
        <v>1.375604403713989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470309.82999999996</v>
      </c>
      <c r="C20" s="25">
        <f aca="true" t="shared" si="4" ref="C20:K20">SUM(C21:C28)</f>
        <v>346427.81</v>
      </c>
      <c r="D20" s="25">
        <f t="shared" si="4"/>
        <v>1102091.9699999997</v>
      </c>
      <c r="E20" s="25">
        <f t="shared" si="4"/>
        <v>968382.4400000001</v>
      </c>
      <c r="F20" s="25">
        <f t="shared" si="4"/>
        <v>1000032.92</v>
      </c>
      <c r="G20" s="25">
        <f t="shared" si="4"/>
        <v>476383.3599999999</v>
      </c>
      <c r="H20" s="25">
        <f t="shared" si="4"/>
        <v>248013.52000000002</v>
      </c>
      <c r="I20" s="25">
        <f t="shared" si="4"/>
        <v>402130.24999999994</v>
      </c>
      <c r="J20" s="25">
        <f t="shared" si="4"/>
        <v>344040.3</v>
      </c>
      <c r="K20" s="25">
        <f t="shared" si="4"/>
        <v>607169.42</v>
      </c>
      <c r="L20" s="25">
        <f>SUM(B20:K20)</f>
        <v>5964981.819999999</v>
      </c>
      <c r="M20"/>
    </row>
    <row r="21" spans="1:13" ht="17.25" customHeight="1">
      <c r="A21" s="26" t="s">
        <v>22</v>
      </c>
      <c r="B21" s="56">
        <f>ROUND((B15+B16)*B7,2)</f>
        <v>257582.38</v>
      </c>
      <c r="C21" s="56">
        <f aca="true" t="shared" si="5" ref="C21:K21">ROUND((C15+C16)*C7,2)</f>
        <v>208791.17</v>
      </c>
      <c r="D21" s="56">
        <f t="shared" si="5"/>
        <v>750211.7</v>
      </c>
      <c r="E21" s="56">
        <f t="shared" si="5"/>
        <v>654034.68</v>
      </c>
      <c r="F21" s="56">
        <f t="shared" si="5"/>
        <v>589967.75</v>
      </c>
      <c r="G21" s="56">
        <f t="shared" si="5"/>
        <v>290364.24</v>
      </c>
      <c r="H21" s="56">
        <f t="shared" si="5"/>
        <v>163904.04</v>
      </c>
      <c r="I21" s="56">
        <f t="shared" si="5"/>
        <v>275807.35</v>
      </c>
      <c r="J21" s="56">
        <f t="shared" si="5"/>
        <v>181668.37</v>
      </c>
      <c r="K21" s="56">
        <f t="shared" si="5"/>
        <v>425658.73</v>
      </c>
      <c r="L21" s="33">
        <f aca="true" t="shared" si="6" ref="L21:L28">SUM(B21:K21)</f>
        <v>3797990.41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207713.74</v>
      </c>
      <c r="C22" s="33">
        <f t="shared" si="7"/>
        <v>125420.84</v>
      </c>
      <c r="D22" s="33">
        <f t="shared" si="7"/>
        <v>305411.93</v>
      </c>
      <c r="E22" s="33">
        <f t="shared" si="7"/>
        <v>277445.26</v>
      </c>
      <c r="F22" s="33">
        <f t="shared" si="7"/>
        <v>369776.65</v>
      </c>
      <c r="G22" s="33">
        <f t="shared" si="7"/>
        <v>164733.11</v>
      </c>
      <c r="H22" s="33">
        <f t="shared" si="7"/>
        <v>70184.32</v>
      </c>
      <c r="I22" s="33">
        <f t="shared" si="7"/>
        <v>115518.27</v>
      </c>
      <c r="J22" s="33">
        <f t="shared" si="7"/>
        <v>145889.99</v>
      </c>
      <c r="K22" s="33">
        <f t="shared" si="7"/>
        <v>159879.29</v>
      </c>
      <c r="L22" s="33">
        <f t="shared" si="6"/>
        <v>1941973.4</v>
      </c>
      <c r="M22"/>
    </row>
    <row r="23" spans="1:13" ht="17.25" customHeight="1">
      <c r="A23" s="27" t="s">
        <v>24</v>
      </c>
      <c r="B23" s="33">
        <v>1992.75</v>
      </c>
      <c r="C23" s="33">
        <v>9479.2</v>
      </c>
      <c r="D23" s="33">
        <v>39976.99</v>
      </c>
      <c r="E23" s="33">
        <v>30875.68</v>
      </c>
      <c r="F23" s="33">
        <v>36051.9</v>
      </c>
      <c r="G23" s="33">
        <v>20107.07</v>
      </c>
      <c r="H23" s="33">
        <v>11362.82</v>
      </c>
      <c r="I23" s="33">
        <v>7936.07</v>
      </c>
      <c r="J23" s="33">
        <v>11683.66</v>
      </c>
      <c r="K23" s="33">
        <v>16313.04</v>
      </c>
      <c r="L23" s="33">
        <f t="shared" si="6"/>
        <v>185779.18000000002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602.83</v>
      </c>
      <c r="C26" s="33">
        <v>444.19</v>
      </c>
      <c r="D26" s="33">
        <v>1410.44</v>
      </c>
      <c r="E26" s="33">
        <v>1240.27</v>
      </c>
      <c r="F26" s="33">
        <v>1280.65</v>
      </c>
      <c r="G26" s="33">
        <v>608.6</v>
      </c>
      <c r="H26" s="33">
        <v>317.28</v>
      </c>
      <c r="I26" s="33">
        <v>513.41</v>
      </c>
      <c r="J26" s="33">
        <v>441.3</v>
      </c>
      <c r="K26" s="33">
        <v>775.89</v>
      </c>
      <c r="L26" s="33">
        <f t="shared" si="6"/>
        <v>7634.860000000001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225.26</v>
      </c>
      <c r="I27" s="33">
        <v>300.33</v>
      </c>
      <c r="J27" s="33">
        <v>361.84</v>
      </c>
      <c r="K27" s="33">
        <v>488.06</v>
      </c>
      <c r="L27" s="33">
        <f t="shared" si="6"/>
        <v>4600.96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-120720.39000000001</v>
      </c>
      <c r="C31" s="33">
        <f t="shared" si="8"/>
        <v>-18705.97</v>
      </c>
      <c r="D31" s="33">
        <f t="shared" si="8"/>
        <v>-60352.549999999996</v>
      </c>
      <c r="E31" s="33">
        <f t="shared" si="8"/>
        <v>-810049.7999999999</v>
      </c>
      <c r="F31" s="33">
        <f t="shared" si="8"/>
        <v>-44318.799999999996</v>
      </c>
      <c r="G31" s="33">
        <f t="shared" si="8"/>
        <v>-24517.38</v>
      </c>
      <c r="H31" s="33">
        <f t="shared" si="8"/>
        <v>-18045.26</v>
      </c>
      <c r="I31" s="33">
        <f t="shared" si="8"/>
        <v>-332814.9</v>
      </c>
      <c r="J31" s="33">
        <f t="shared" si="8"/>
        <v>-13502.33</v>
      </c>
      <c r="K31" s="33">
        <f t="shared" si="8"/>
        <v>-37173.619999999995</v>
      </c>
      <c r="L31" s="33">
        <f aca="true" t="shared" si="9" ref="L31:L38">SUM(B31:K31)</f>
        <v>-1480201</v>
      </c>
      <c r="M31"/>
    </row>
    <row r="32" spans="1:13" ht="18.75" customHeight="1">
      <c r="A32" s="27" t="s">
        <v>28</v>
      </c>
      <c r="B32" s="33">
        <f>B33+B34+B35+B36</f>
        <v>-12526.8</v>
      </c>
      <c r="C32" s="33">
        <f aca="true" t="shared" si="10" ref="C32:K32">C33+C34+C35+C36</f>
        <v>-16236</v>
      </c>
      <c r="D32" s="33">
        <f t="shared" si="10"/>
        <v>-52509.6</v>
      </c>
      <c r="E32" s="33">
        <f t="shared" si="10"/>
        <v>-41043.2</v>
      </c>
      <c r="F32" s="33">
        <f t="shared" si="10"/>
        <v>-37197.6</v>
      </c>
      <c r="G32" s="33">
        <f t="shared" si="10"/>
        <v>-21133.2</v>
      </c>
      <c r="H32" s="33">
        <f t="shared" si="10"/>
        <v>-9292.8</v>
      </c>
      <c r="I32" s="33">
        <f t="shared" si="10"/>
        <v>-14960</v>
      </c>
      <c r="J32" s="33">
        <f t="shared" si="10"/>
        <v>-11048.4</v>
      </c>
      <c r="K32" s="33">
        <f t="shared" si="10"/>
        <v>-32859.2</v>
      </c>
      <c r="L32" s="33">
        <f t="shared" si="9"/>
        <v>-248806.8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-12526.8</v>
      </c>
      <c r="C33" s="33">
        <f t="shared" si="11"/>
        <v>-16236</v>
      </c>
      <c r="D33" s="33">
        <f t="shared" si="11"/>
        <v>-52509.6</v>
      </c>
      <c r="E33" s="33">
        <f t="shared" si="11"/>
        <v>-41043.2</v>
      </c>
      <c r="F33" s="33">
        <f t="shared" si="11"/>
        <v>-37197.6</v>
      </c>
      <c r="G33" s="33">
        <f t="shared" si="11"/>
        <v>-21133.2</v>
      </c>
      <c r="H33" s="33">
        <f t="shared" si="11"/>
        <v>-9292.8</v>
      </c>
      <c r="I33" s="33">
        <f t="shared" si="11"/>
        <v>-14960</v>
      </c>
      <c r="J33" s="33">
        <f t="shared" si="11"/>
        <v>-11048.4</v>
      </c>
      <c r="K33" s="33">
        <f t="shared" si="11"/>
        <v>-32859.2</v>
      </c>
      <c r="L33" s="33">
        <f t="shared" si="9"/>
        <v>-248806.8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-108193.59000000001</v>
      </c>
      <c r="C37" s="38">
        <f aca="true" t="shared" si="12" ref="C37:K37">SUM(C38:C49)</f>
        <v>-2469.97</v>
      </c>
      <c r="D37" s="38">
        <f t="shared" si="12"/>
        <v>-7842.95</v>
      </c>
      <c r="E37" s="38">
        <f t="shared" si="12"/>
        <v>-769006.6</v>
      </c>
      <c r="F37" s="38">
        <f t="shared" si="12"/>
        <v>-7121.2</v>
      </c>
      <c r="G37" s="38">
        <f t="shared" si="12"/>
        <v>-3384.18</v>
      </c>
      <c r="H37" s="38">
        <f t="shared" si="12"/>
        <v>-8752.46</v>
      </c>
      <c r="I37" s="38">
        <f t="shared" si="12"/>
        <v>-317854.9</v>
      </c>
      <c r="J37" s="38">
        <f t="shared" si="12"/>
        <v>-2453.93</v>
      </c>
      <c r="K37" s="38">
        <f t="shared" si="12"/>
        <v>-4314.42</v>
      </c>
      <c r="L37" s="33">
        <f t="shared" si="9"/>
        <v>-1231394.2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-3352.1</v>
      </c>
      <c r="C48" s="17">
        <v>-2469.97</v>
      </c>
      <c r="D48" s="17">
        <v>-7842.95</v>
      </c>
      <c r="E48" s="17">
        <v>-6896.66</v>
      </c>
      <c r="F48" s="17">
        <v>-7121.2</v>
      </c>
      <c r="G48" s="17">
        <v>-3384.18</v>
      </c>
      <c r="H48" s="17">
        <v>-1764.26</v>
      </c>
      <c r="I48" s="17">
        <v>-2854.9</v>
      </c>
      <c r="J48" s="17">
        <v>-2453.93</v>
      </c>
      <c r="K48" s="17">
        <v>-4314.42</v>
      </c>
      <c r="L48" s="30">
        <f t="shared" si="13"/>
        <v>-42454.57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349589.43999999994</v>
      </c>
      <c r="C55" s="41">
        <f t="shared" si="16"/>
        <v>327721.83999999997</v>
      </c>
      <c r="D55" s="41">
        <f t="shared" si="16"/>
        <v>1041739.4199999997</v>
      </c>
      <c r="E55" s="41">
        <f t="shared" si="16"/>
        <v>158332.64000000013</v>
      </c>
      <c r="F55" s="41">
        <f t="shared" si="16"/>
        <v>955714.12</v>
      </c>
      <c r="G55" s="41">
        <f t="shared" si="16"/>
        <v>451865.9799999999</v>
      </c>
      <c r="H55" s="41">
        <f t="shared" si="16"/>
        <v>229968.26</v>
      </c>
      <c r="I55" s="41">
        <f t="shared" si="16"/>
        <v>69315.34999999992</v>
      </c>
      <c r="J55" s="41">
        <f t="shared" si="16"/>
        <v>330537.97</v>
      </c>
      <c r="K55" s="41">
        <f t="shared" si="16"/>
        <v>569995.8</v>
      </c>
      <c r="L55" s="42">
        <f t="shared" si="14"/>
        <v>4484780.82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349589.44</v>
      </c>
      <c r="C61" s="41">
        <f aca="true" t="shared" si="18" ref="C61:J61">SUM(C62:C73)</f>
        <v>327721.83999999997</v>
      </c>
      <c r="D61" s="41">
        <f t="shared" si="18"/>
        <v>1041739.4168298787</v>
      </c>
      <c r="E61" s="41">
        <f t="shared" si="18"/>
        <v>158332.63907092708</v>
      </c>
      <c r="F61" s="41">
        <f t="shared" si="18"/>
        <v>955714.1177765001</v>
      </c>
      <c r="G61" s="41">
        <f t="shared" si="18"/>
        <v>451865.98400576395</v>
      </c>
      <c r="H61" s="41">
        <f t="shared" si="18"/>
        <v>229968.2594707344</v>
      </c>
      <c r="I61" s="41">
        <f>SUM(I62:I78)</f>
        <v>69315.3473388649</v>
      </c>
      <c r="J61" s="41">
        <f t="shared" si="18"/>
        <v>330537.96728211</v>
      </c>
      <c r="K61" s="41">
        <f>SUM(K62:K75)</f>
        <v>569995.8</v>
      </c>
      <c r="L61" s="46">
        <f>SUM(B61:K61)</f>
        <v>4484780.811774779</v>
      </c>
      <c r="M61" s="40"/>
    </row>
    <row r="62" spans="1:13" ht="18.75" customHeight="1">
      <c r="A62" s="47" t="s">
        <v>46</v>
      </c>
      <c r="B62" s="48">
        <v>349589.44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349589.44</v>
      </c>
      <c r="M62"/>
    </row>
    <row r="63" spans="1:13" ht="18.75" customHeight="1">
      <c r="A63" s="47" t="s">
        <v>55</v>
      </c>
      <c r="B63" s="17">
        <v>0</v>
      </c>
      <c r="C63" s="48">
        <v>286461.66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286461.66</v>
      </c>
      <c r="M63"/>
    </row>
    <row r="64" spans="1:13" ht="18.75" customHeight="1">
      <c r="A64" s="47" t="s">
        <v>56</v>
      </c>
      <c r="B64" s="17">
        <v>0</v>
      </c>
      <c r="C64" s="48">
        <v>41260.18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41260.18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1041739.4168298787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1041739.4168298787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158332.63907092708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158332.63907092708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955714.1177765001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955714.1177765001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451865.98400576395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451865.98400576395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229968.2594707344</v>
      </c>
      <c r="I69" s="17">
        <v>0</v>
      </c>
      <c r="J69" s="17">
        <v>0</v>
      </c>
      <c r="K69" s="17">
        <v>0</v>
      </c>
      <c r="L69" s="46">
        <f t="shared" si="19"/>
        <v>229968.2594707344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69315.3473388649</v>
      </c>
      <c r="J70" s="17">
        <v>0</v>
      </c>
      <c r="K70" s="17">
        <v>0</v>
      </c>
      <c r="L70" s="46">
        <f t="shared" si="19"/>
        <v>69315.3473388649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330537.96728211</v>
      </c>
      <c r="K71" s="17">
        <v>0</v>
      </c>
      <c r="L71" s="46">
        <f t="shared" si="19"/>
        <v>330537.96728211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301356.78</v>
      </c>
      <c r="L72" s="46">
        <f t="shared" si="19"/>
        <v>301356.78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268639.02</v>
      </c>
      <c r="L73" s="46">
        <f t="shared" si="19"/>
        <v>268639.02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2023-02-27T18:20:43Z</dcterms:modified>
  <cp:category/>
  <cp:version/>
  <cp:contentType/>
  <cp:contentStatus/>
</cp:coreProperties>
</file>