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<sst xmlns="http://schemas.openxmlformats.org/spreadsheetml/2006/main" count="86" uniqueCount="85">
  <si>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</si>
  <si>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</si>
  <si>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</si>
  <si>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</si>
  <si>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</si>
  <si>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</si>
  <si>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</si>
  <si>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</si>
  <si>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</si>
  <si>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</si>
  <si>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</si>
  <si>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</si>
  <si>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</si>
  <si>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</si>
  <si>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</si>
  <si>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</si>
  <si>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</si>
  <si>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</si>
  <si>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</si>
  <si>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</si>
  <si>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</si>
  <si>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</si>
  <si>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</si>
  <si>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</si>
  <si>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</si>
  <si>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</si>
  <si>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</si>
  <si>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</si>
  <si>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</si>
  <si>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</si>
  <si>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</si>
  <si>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</si>
  <si>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</si>
  <si>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</si>
  <si>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</si>
  <si>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</si>
  <si>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</si>
  <si>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</si>
  <si>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</si>
  <si>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</si>
  <si>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</si>
  <si>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</si>
  <si>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</si>
  <si>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</si>
  <si>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</si>
  <si>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</si>
  <si>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</si>
  <si>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</si>
  <si>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</si>
  <si>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</si>
  <si>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</si>
  <si>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</si>
  <si>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</si>
  <si>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</si>
  <si>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</si>
  <si>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</si>
  <si>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</si>
  <si>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</si>
  <si>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</si>
  <si>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</si>
  <si>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</si>
  <si>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</si>
  <si>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</si>
  <si>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</si>
  <si>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</si>
  <si>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</si>
  <si>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</si>
  <si>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</si>
  <si>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</si>
  <si>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</si>
  <si>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</si>
  <si>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</si>
  <si>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</si>
  <si>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</si>
  <si>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</si>
  <si>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</si>
  <si>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</si>
  <si>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</si>
  <si>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</si>
  <si>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</si>
  <si>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</si>
  <si>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</si>
  <si>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</si>
  <si>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</si>
  <si>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16/02/23 - VENCIMENTO 27/02/23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</si>
</sst>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88529</v>
      </c>
      <c r="C7" s="10">
        <f aca="true" t="shared" si="0" ref="C7:K7">C8+C11</f>
        <v>108848</v>
      </c>
      <c r="D7" s="10">
        <f t="shared" si="0"/>
        <v>317223</v>
      </c>
      <c r="E7" s="10">
        <f t="shared" si="0"/>
        <v>262411</v>
      </c>
      <c r="F7" s="10">
        <f t="shared" si="0"/>
        <v>267325</v>
      </c>
      <c r="G7" s="10">
        <f t="shared" si="0"/>
        <v>145843</v>
      </c>
      <c r="H7" s="10">
        <f t="shared" si="0"/>
        <v>83434</v>
      </c>
      <c r="I7" s="10">
        <f t="shared" si="0"/>
        <v>120815</v>
      </c>
      <c r="J7" s="10">
        <f t="shared" si="0"/>
        <v>121760</v>
      </c>
      <c r="K7" s="10">
        <f t="shared" si="0"/>
        <v>219209</v>
      </c>
      <c r="L7" s="10">
        <f aca="true" t="shared" si="1" ref="L7:L13">SUM(B7:K7)</f>
        <v>1735397</v>
      </c>
      <c r="M7" s="11"/>
    </row>
    <row r="8" spans="1:13" ht="17.25" customHeight="1">
      <c r="A8" s="12" t="s">
        <v>82</v>
      </c>
      <c r="B8" s="13">
        <f>B9+B10</f>
        <v>5446</v>
      </c>
      <c r="C8" s="13">
        <f aca="true" t="shared" si="2" ref="C8:K8">C9+C10</f>
        <v>6251</v>
      </c>
      <c r="D8" s="13">
        <f t="shared" si="2"/>
        <v>18682</v>
      </c>
      <c r="E8" s="13">
        <f t="shared" si="2"/>
        <v>13685</v>
      </c>
      <c r="F8" s="13">
        <f t="shared" si="2"/>
        <v>12111</v>
      </c>
      <c r="G8" s="13">
        <f t="shared" si="2"/>
        <v>9645</v>
      </c>
      <c r="H8" s="13">
        <f t="shared" si="2"/>
        <v>4544</v>
      </c>
      <c r="I8" s="13">
        <f t="shared" si="2"/>
        <v>5219</v>
      </c>
      <c r="J8" s="13">
        <f t="shared" si="2"/>
        <v>7341</v>
      </c>
      <c r="K8" s="13">
        <f t="shared" si="2"/>
        <v>12026</v>
      </c>
      <c r="L8" s="13">
        <f t="shared" si="1"/>
        <v>94950</v>
      </c>
      <c r="M8"/>
    </row>
    <row r="9" spans="1:13" ht="17.25" customHeight="1">
      <c r="A9" s="14" t="s">
        <v>18</v>
      </c>
      <c r="B9" s="15">
        <v>5440</v>
      </c>
      <c r="C9" s="15">
        <v>6251</v>
      </c>
      <c r="D9" s="15">
        <v>18682</v>
      </c>
      <c r="E9" s="15">
        <v>13685</v>
      </c>
      <c r="F9" s="15">
        <v>12111</v>
      </c>
      <c r="G9" s="15">
        <v>9645</v>
      </c>
      <c r="H9" s="15">
        <v>4498</v>
      </c>
      <c r="I9" s="15">
        <v>5219</v>
      </c>
      <c r="J9" s="15">
        <v>7341</v>
      </c>
      <c r="K9" s="15">
        <v>12026</v>
      </c>
      <c r="L9" s="13">
        <f t="shared" si="1"/>
        <v>94898</v>
      </c>
      <c r="M9"/>
    </row>
    <row r="10" spans="1:13" ht="17.25" customHeight="1">
      <c r="A10" s="14" t="s">
        <v>19</v>
      </c>
      <c r="B10" s="15">
        <v>6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46</v>
      </c>
      <c r="I10" s="15">
        <v>0</v>
      </c>
      <c r="J10" s="15">
        <v>0</v>
      </c>
      <c r="K10" s="15">
        <v>0</v>
      </c>
      <c r="L10" s="13">
        <f t="shared" si="1"/>
        <v>52</v>
      </c>
      <c r="M10"/>
    </row>
    <row r="11" spans="1:13" ht="17.25" customHeight="1">
      <c r="A11" s="12" t="s">
        <v>71</v>
      </c>
      <c r="B11" s="15">
        <v>83083</v>
      </c>
      <c r="C11" s="15">
        <v>102597</v>
      </c>
      <c r="D11" s="15">
        <v>298541</v>
      </c>
      <c r="E11" s="15">
        <v>248726</v>
      </c>
      <c r="F11" s="15">
        <v>255214</v>
      </c>
      <c r="G11" s="15">
        <v>136198</v>
      </c>
      <c r="H11" s="15">
        <v>78890</v>
      </c>
      <c r="I11" s="15">
        <v>115596</v>
      </c>
      <c r="J11" s="15">
        <v>114419</v>
      </c>
      <c r="K11" s="15">
        <v>207183</v>
      </c>
      <c r="L11" s="13">
        <f t="shared" si="1"/>
        <v>1640447</v>
      </c>
      <c r="M11" s="60"/>
    </row>
    <row r="12" spans="1:13" ht="17.25" customHeight="1">
      <c r="A12" s="14" t="s">
        <v>83</v>
      </c>
      <c r="B12" s="15">
        <v>8665</v>
      </c>
      <c r="C12" s="15">
        <v>6938</v>
      </c>
      <c r="D12" s="15">
        <v>24010</v>
      </c>
      <c r="E12" s="15">
        <v>22265</v>
      </c>
      <c r="F12" s="15">
        <v>19529</v>
      </c>
      <c r="G12" s="15">
        <v>11680</v>
      </c>
      <c r="H12" s="15">
        <v>6705</v>
      </c>
      <c r="I12" s="15">
        <v>6110</v>
      </c>
      <c r="J12" s="15">
        <v>7692</v>
      </c>
      <c r="K12" s="15">
        <v>12406</v>
      </c>
      <c r="L12" s="13">
        <f t="shared" si="1"/>
        <v>126000</v>
      </c>
      <c r="M12" s="60"/>
    </row>
    <row r="13" spans="1:13" ht="17.25" customHeight="1">
      <c r="A13" s="14" t="s">
        <v>72</v>
      </c>
      <c r="B13" s="15">
        <f>+B11-B12</f>
        <v>74418</v>
      </c>
      <c r="C13" s="15">
        <f aca="true" t="shared" si="3" ref="C13:K13">+C11-C12</f>
        <v>95659</v>
      </c>
      <c r="D13" s="15">
        <f t="shared" si="3"/>
        <v>274531</v>
      </c>
      <c r="E13" s="15">
        <f t="shared" si="3"/>
        <v>226461</v>
      </c>
      <c r="F13" s="15">
        <f t="shared" si="3"/>
        <v>235685</v>
      </c>
      <c r="G13" s="15">
        <f t="shared" si="3"/>
        <v>124518</v>
      </c>
      <c r="H13" s="15">
        <f t="shared" si="3"/>
        <v>72185</v>
      </c>
      <c r="I13" s="15">
        <f t="shared" si="3"/>
        <v>109486</v>
      </c>
      <c r="J13" s="15">
        <f t="shared" si="3"/>
        <v>106727</v>
      </c>
      <c r="K13" s="15">
        <f t="shared" si="3"/>
        <v>194777</v>
      </c>
      <c r="L13" s="13">
        <f t="shared" si="1"/>
        <v>1514447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-0.0769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1.25062989662036</v>
      </c>
      <c r="C18" s="22">
        <v>1.158872953977953</v>
      </c>
      <c r="D18" s="22">
        <v>1.051026324486135</v>
      </c>
      <c r="E18" s="22">
        <v>1.035784190216371</v>
      </c>
      <c r="F18" s="22">
        <v>1.199214965663261</v>
      </c>
      <c r="G18" s="22">
        <v>1.189658646391448</v>
      </c>
      <c r="H18" s="22">
        <v>1.039279881457196</v>
      </c>
      <c r="I18" s="22">
        <v>1.138513118187173</v>
      </c>
      <c r="J18" s="22">
        <v>1.27283219513933</v>
      </c>
      <c r="K18" s="22">
        <v>1.083901299214367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803951.5599999999</v>
      </c>
      <c r="C20" s="25">
        <f aca="true" t="shared" si="4" ref="C20:K20">SUM(C21:C28)</f>
        <v>535591.17</v>
      </c>
      <c r="D20" s="25">
        <f t="shared" si="4"/>
        <v>1689417.3599999999</v>
      </c>
      <c r="E20" s="25">
        <f t="shared" si="4"/>
        <v>1390330.5799999998</v>
      </c>
      <c r="F20" s="25">
        <f t="shared" si="4"/>
        <v>1469975.7400000002</v>
      </c>
      <c r="G20" s="25">
        <f t="shared" si="4"/>
        <v>871510.2300000001</v>
      </c>
      <c r="H20" s="25">
        <f t="shared" si="4"/>
        <v>483174.27999999997</v>
      </c>
      <c r="I20" s="25">
        <f t="shared" si="4"/>
        <v>621018.7399999999</v>
      </c>
      <c r="J20" s="25">
        <f t="shared" si="4"/>
        <v>760760.7099999998</v>
      </c>
      <c r="K20" s="25">
        <f t="shared" si="4"/>
        <v>948914.7</v>
      </c>
      <c r="L20" s="25">
        <f>SUM(B20:K20)</f>
        <v>9574645.07</v>
      </c>
      <c r="M20"/>
    </row>
    <row r="21" spans="1:13" ht="17.25" customHeight="1">
      <c r="A21" s="26" t="s">
        <v>22</v>
      </c>
      <c r="B21" s="56">
        <f>ROUND((B15+B16)*B7,2)</f>
        <v>637842.59</v>
      </c>
      <c r="C21" s="56">
        <f aca="true" t="shared" si="5" ref="C21:K21">ROUND((C15+C16)*C7,2)</f>
        <v>446668.65</v>
      </c>
      <c r="D21" s="56">
        <f t="shared" si="5"/>
        <v>1549317.13</v>
      </c>
      <c r="E21" s="56">
        <f t="shared" si="5"/>
        <v>1298199.7</v>
      </c>
      <c r="F21" s="56">
        <f t="shared" si="5"/>
        <v>1168531.04</v>
      </c>
      <c r="G21" s="56">
        <f t="shared" si="5"/>
        <v>700979.8</v>
      </c>
      <c r="H21" s="56">
        <f t="shared" si="5"/>
        <v>441732.97</v>
      </c>
      <c r="I21" s="56">
        <f t="shared" si="5"/>
        <v>530329.52</v>
      </c>
      <c r="J21" s="56">
        <f t="shared" si="5"/>
        <v>575620.4</v>
      </c>
      <c r="K21" s="56">
        <f t="shared" si="5"/>
        <v>846256.34</v>
      </c>
      <c r="L21" s="33">
        <f aca="true" t="shared" si="6" ref="L21:L28">SUM(B21:K21)</f>
        <v>8195478.140000001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159862.42</v>
      </c>
      <c r="C22" s="33">
        <f t="shared" si="7"/>
        <v>70963.57</v>
      </c>
      <c r="D22" s="33">
        <f t="shared" si="7"/>
        <v>79055.96</v>
      </c>
      <c r="E22" s="33">
        <f t="shared" si="7"/>
        <v>46455.03</v>
      </c>
      <c r="F22" s="33">
        <f t="shared" si="7"/>
        <v>232788.87</v>
      </c>
      <c r="G22" s="33">
        <f t="shared" si="7"/>
        <v>132946.88</v>
      </c>
      <c r="H22" s="33">
        <f t="shared" si="7"/>
        <v>17351.22</v>
      </c>
      <c r="I22" s="33">
        <f t="shared" si="7"/>
        <v>73457.6</v>
      </c>
      <c r="J22" s="33">
        <f t="shared" si="7"/>
        <v>157047.78</v>
      </c>
      <c r="K22" s="33">
        <f t="shared" si="7"/>
        <v>71002.01</v>
      </c>
      <c r="L22" s="33">
        <f t="shared" si="6"/>
        <v>1040931.34</v>
      </c>
      <c r="M22"/>
    </row>
    <row r="23" spans="1:13" ht="17.25" customHeight="1">
      <c r="A23" s="27" t="s">
        <v>24</v>
      </c>
      <c r="B23" s="33">
        <v>3144.83</v>
      </c>
      <c r="C23" s="33">
        <v>15210.81</v>
      </c>
      <c r="D23" s="33">
        <v>54524.07</v>
      </c>
      <c r="E23" s="33">
        <v>39706.72</v>
      </c>
      <c r="F23" s="33">
        <v>64448.06</v>
      </c>
      <c r="G23" s="33">
        <v>36271.93</v>
      </c>
      <c r="H23" s="33">
        <v>21432.57</v>
      </c>
      <c r="I23" s="33">
        <v>14348.64</v>
      </c>
      <c r="J23" s="33">
        <v>23086.57</v>
      </c>
      <c r="K23" s="33">
        <v>26306.26</v>
      </c>
      <c r="L23" s="33">
        <f t="shared" si="6"/>
        <v>298480.46</v>
      </c>
      <c r="M23"/>
    </row>
    <row r="24" spans="1:13" ht="17.25" customHeight="1">
      <c r="A24" s="27" t="s">
        <v>25</v>
      </c>
      <c r="B24" s="33">
        <v>1914.72</v>
      </c>
      <c r="C24" s="29">
        <v>1914.72</v>
      </c>
      <c r="D24" s="29">
        <v>3829.44</v>
      </c>
      <c r="E24" s="29">
        <v>3829.44</v>
      </c>
      <c r="F24" s="33">
        <v>1914.72</v>
      </c>
      <c r="G24" s="29">
        <v>0</v>
      </c>
      <c r="H24" s="33">
        <v>1914.72</v>
      </c>
      <c r="I24" s="29">
        <v>1914.72</v>
      </c>
      <c r="J24" s="29">
        <v>3829.44</v>
      </c>
      <c r="K24" s="29">
        <v>3829.44</v>
      </c>
      <c r="L24" s="33">
        <f t="shared" si="6"/>
        <v>24891.359999999997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683.59</v>
      </c>
      <c r="C26" s="33">
        <v>455.73</v>
      </c>
      <c r="D26" s="33">
        <v>1439.29</v>
      </c>
      <c r="E26" s="33">
        <v>1182.58</v>
      </c>
      <c r="F26" s="33">
        <v>1251.8</v>
      </c>
      <c r="G26" s="33">
        <v>741.28</v>
      </c>
      <c r="H26" s="33">
        <v>412.46</v>
      </c>
      <c r="I26" s="33">
        <v>527.83</v>
      </c>
      <c r="J26" s="33">
        <v>648.98</v>
      </c>
      <c r="K26" s="33">
        <v>807.62</v>
      </c>
      <c r="L26" s="33">
        <f t="shared" si="6"/>
        <v>8151.159999999999</v>
      </c>
      <c r="M26" s="60"/>
    </row>
    <row r="27" spans="1:13" ht="17.25" customHeight="1">
      <c r="A27" s="27" t="s">
        <v>75</v>
      </c>
      <c r="B27" s="33">
        <v>347.81</v>
      </c>
      <c r="C27" s="33">
        <v>262.51</v>
      </c>
      <c r="D27" s="33">
        <v>853.39</v>
      </c>
      <c r="E27" s="33">
        <v>652.66</v>
      </c>
      <c r="F27" s="33">
        <v>711.87</v>
      </c>
      <c r="G27" s="33">
        <v>397.23</v>
      </c>
      <c r="H27" s="33">
        <v>225.26</v>
      </c>
      <c r="I27" s="33">
        <v>300.33</v>
      </c>
      <c r="J27" s="33">
        <v>361.84</v>
      </c>
      <c r="K27" s="33">
        <v>488.06</v>
      </c>
      <c r="L27" s="33">
        <f t="shared" si="6"/>
        <v>4600.96</v>
      </c>
      <c r="M27" s="60"/>
    </row>
    <row r="28" spans="1:13" ht="17.25" customHeight="1">
      <c r="A28" s="27" t="s">
        <v>76</v>
      </c>
      <c r="B28" s="33">
        <v>155.6</v>
      </c>
      <c r="C28" s="33">
        <v>115.18</v>
      </c>
      <c r="D28" s="33">
        <v>398.08</v>
      </c>
      <c r="E28" s="33">
        <v>304.45</v>
      </c>
      <c r="F28" s="33">
        <v>329.38</v>
      </c>
      <c r="G28" s="33">
        <v>173.11</v>
      </c>
      <c r="H28" s="33">
        <v>105.08</v>
      </c>
      <c r="I28" s="33">
        <v>140.1</v>
      </c>
      <c r="J28" s="33">
        <v>165.7</v>
      </c>
      <c r="K28" s="33">
        <v>224.97</v>
      </c>
      <c r="L28" s="33">
        <f t="shared" si="6"/>
        <v>2111.65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-132578.66999999998</v>
      </c>
      <c r="C31" s="33">
        <f t="shared" si="8"/>
        <v>-30038.52</v>
      </c>
      <c r="D31" s="33">
        <f t="shared" si="8"/>
        <v>-90204.14</v>
      </c>
      <c r="E31" s="33">
        <f t="shared" si="8"/>
        <v>-72899.82999999994</v>
      </c>
      <c r="F31" s="33">
        <f t="shared" si="8"/>
        <v>-60249.22</v>
      </c>
      <c r="G31" s="33">
        <f t="shared" si="8"/>
        <v>-46559.96</v>
      </c>
      <c r="H31" s="33">
        <f t="shared" si="8"/>
        <v>-29072.940000000002</v>
      </c>
      <c r="I31" s="33">
        <f t="shared" si="8"/>
        <v>-33508.17</v>
      </c>
      <c r="J31" s="33">
        <f t="shared" si="8"/>
        <v>-35909.12</v>
      </c>
      <c r="K31" s="33">
        <f t="shared" si="8"/>
        <v>-57405.25</v>
      </c>
      <c r="L31" s="33">
        <f aca="true" t="shared" si="9" ref="L31:L38">SUM(B31:K31)</f>
        <v>-588425.82</v>
      </c>
      <c r="M31"/>
    </row>
    <row r="32" spans="1:13" ht="18.75" customHeight="1">
      <c r="A32" s="27" t="s">
        <v>28</v>
      </c>
      <c r="B32" s="33">
        <f>B33+B34+B35+B36</f>
        <v>-23936</v>
      </c>
      <c r="C32" s="33">
        <f aca="true" t="shared" si="10" ref="C32:K32">C33+C34+C35+C36</f>
        <v>-27504.4</v>
      </c>
      <c r="D32" s="33">
        <f t="shared" si="10"/>
        <v>-82200.8</v>
      </c>
      <c r="E32" s="33">
        <f t="shared" si="10"/>
        <v>-60214</v>
      </c>
      <c r="F32" s="33">
        <f t="shared" si="10"/>
        <v>-53288.4</v>
      </c>
      <c r="G32" s="33">
        <f t="shared" si="10"/>
        <v>-42438</v>
      </c>
      <c r="H32" s="33">
        <f t="shared" si="10"/>
        <v>-19791.2</v>
      </c>
      <c r="I32" s="33">
        <f t="shared" si="10"/>
        <v>-30573.079999999998</v>
      </c>
      <c r="J32" s="33">
        <f t="shared" si="10"/>
        <v>-32300.4</v>
      </c>
      <c r="K32" s="33">
        <f t="shared" si="10"/>
        <v>-52914.4</v>
      </c>
      <c r="L32" s="33">
        <f t="shared" si="9"/>
        <v>-425160.68000000005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-23936</v>
      </c>
      <c r="C33" s="33">
        <f t="shared" si="11"/>
        <v>-27504.4</v>
      </c>
      <c r="D33" s="33">
        <f t="shared" si="11"/>
        <v>-82200.8</v>
      </c>
      <c r="E33" s="33">
        <f t="shared" si="11"/>
        <v>-60214</v>
      </c>
      <c r="F33" s="33">
        <f t="shared" si="11"/>
        <v>-53288.4</v>
      </c>
      <c r="G33" s="33">
        <f t="shared" si="11"/>
        <v>-42438</v>
      </c>
      <c r="H33" s="33">
        <f t="shared" si="11"/>
        <v>-19791.2</v>
      </c>
      <c r="I33" s="33">
        <f t="shared" si="11"/>
        <v>-22963.6</v>
      </c>
      <c r="J33" s="33">
        <f t="shared" si="11"/>
        <v>-32300.4</v>
      </c>
      <c r="K33" s="33">
        <f t="shared" si="11"/>
        <v>-52914.4</v>
      </c>
      <c r="L33" s="33">
        <f t="shared" si="9"/>
        <v>-417551.2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-7609.48</v>
      </c>
      <c r="J36" s="17">
        <v>0</v>
      </c>
      <c r="K36" s="17">
        <v>0</v>
      </c>
      <c r="L36" s="33">
        <f t="shared" si="9"/>
        <v>-7609.48</v>
      </c>
      <c r="M36"/>
    </row>
    <row r="37" spans="1:13" s="36" customFormat="1" ht="18.75" customHeight="1">
      <c r="A37" s="27" t="s">
        <v>32</v>
      </c>
      <c r="B37" s="38">
        <f>SUM(B38:B49)</f>
        <v>-108642.67</v>
      </c>
      <c r="C37" s="38">
        <f aca="true" t="shared" si="12" ref="C37:K37">SUM(C38:C49)</f>
        <v>-2534.12</v>
      </c>
      <c r="D37" s="38">
        <f t="shared" si="12"/>
        <v>-8003.34</v>
      </c>
      <c r="E37" s="38">
        <f t="shared" si="12"/>
        <v>-12685.829999999944</v>
      </c>
      <c r="F37" s="38">
        <f t="shared" si="12"/>
        <v>-6960.82</v>
      </c>
      <c r="G37" s="38">
        <f t="shared" si="12"/>
        <v>-4121.96</v>
      </c>
      <c r="H37" s="38">
        <f t="shared" si="12"/>
        <v>-9281.74</v>
      </c>
      <c r="I37" s="38">
        <f t="shared" si="12"/>
        <v>-2935.09</v>
      </c>
      <c r="J37" s="38">
        <f t="shared" si="12"/>
        <v>-3608.72</v>
      </c>
      <c r="K37" s="38">
        <f t="shared" si="12"/>
        <v>-4490.85</v>
      </c>
      <c r="L37" s="33">
        <f t="shared" si="9"/>
        <v>-163265.13999999993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-26788.55</v>
      </c>
      <c r="C39" s="17">
        <v>0</v>
      </c>
      <c r="D39" s="17">
        <v>0</v>
      </c>
      <c r="E39" s="33">
        <v>-6109.94</v>
      </c>
      <c r="F39" s="28">
        <v>0</v>
      </c>
      <c r="G39" s="28">
        <v>0</v>
      </c>
      <c r="H39" s="33">
        <v>-6988.2</v>
      </c>
      <c r="I39" s="17">
        <v>0</v>
      </c>
      <c r="J39" s="28">
        <v>0</v>
      </c>
      <c r="K39" s="17">
        <v>0</v>
      </c>
      <c r="L39" s="33">
        <f>SUM(B39:K39)</f>
        <v>-39886.689999999995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-3801.18</v>
      </c>
      <c r="C48" s="17">
        <v>-2534.12</v>
      </c>
      <c r="D48" s="17">
        <v>-8003.34</v>
      </c>
      <c r="E48" s="17">
        <v>-6575.89</v>
      </c>
      <c r="F48" s="17">
        <v>-6960.82</v>
      </c>
      <c r="G48" s="17">
        <v>-4121.96</v>
      </c>
      <c r="H48" s="17">
        <v>-2293.54</v>
      </c>
      <c r="I48" s="17">
        <v>-2935.09</v>
      </c>
      <c r="J48" s="17">
        <v>-3608.72</v>
      </c>
      <c r="K48" s="17">
        <v>-4490.85</v>
      </c>
      <c r="L48" s="30">
        <f t="shared" si="13"/>
        <v>-45325.51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671372.8899999999</v>
      </c>
      <c r="C55" s="41">
        <f t="shared" si="16"/>
        <v>505552.65</v>
      </c>
      <c r="D55" s="41">
        <f t="shared" si="16"/>
        <v>1599213.22</v>
      </c>
      <c r="E55" s="41">
        <f t="shared" si="16"/>
        <v>1317430.75</v>
      </c>
      <c r="F55" s="41">
        <f t="shared" si="16"/>
        <v>1409726.5200000003</v>
      </c>
      <c r="G55" s="41">
        <f t="shared" si="16"/>
        <v>824950.2700000001</v>
      </c>
      <c r="H55" s="41">
        <f t="shared" si="16"/>
        <v>454101.33999999997</v>
      </c>
      <c r="I55" s="41">
        <f t="shared" si="16"/>
        <v>587510.5699999998</v>
      </c>
      <c r="J55" s="41">
        <f t="shared" si="16"/>
        <v>724851.5899999999</v>
      </c>
      <c r="K55" s="41">
        <f t="shared" si="16"/>
        <v>891509.45</v>
      </c>
      <c r="L55" s="42">
        <f t="shared" si="14"/>
        <v>8986219.25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671372.89</v>
      </c>
      <c r="C61" s="41">
        <f aca="true" t="shared" si="18" ref="C61:J61">SUM(C62:C73)</f>
        <v>505552.64</v>
      </c>
      <c r="D61" s="41">
        <f t="shared" si="18"/>
        <v>1599213.2184738568</v>
      </c>
      <c r="E61" s="41">
        <f t="shared" si="18"/>
        <v>1317430.744982383</v>
      </c>
      <c r="F61" s="41">
        <f t="shared" si="18"/>
        <v>1409726.5209361322</v>
      </c>
      <c r="G61" s="41">
        <f t="shared" si="18"/>
        <v>824950.2699516452</v>
      </c>
      <c r="H61" s="41">
        <f t="shared" si="18"/>
        <v>454101.3386720697</v>
      </c>
      <c r="I61" s="41">
        <f>SUM(I62:I78)</f>
        <v>587510.5654356763</v>
      </c>
      <c r="J61" s="41">
        <f t="shared" si="18"/>
        <v>724851.5872763399</v>
      </c>
      <c r="K61" s="41">
        <f>SUM(K62:K75)</f>
        <v>891509.44</v>
      </c>
      <c r="L61" s="46">
        <f>SUM(B61:K61)</f>
        <v>8986219.215728102</v>
      </c>
      <c r="M61" s="40"/>
    </row>
    <row r="62" spans="1:13" ht="18.75" customHeight="1">
      <c r="A62" s="47" t="s">
        <v>46</v>
      </c>
      <c r="B62" s="48">
        <v>671372.89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671372.89</v>
      </c>
      <c r="M62"/>
    </row>
    <row r="63" spans="1:13" ht="18.75" customHeight="1">
      <c r="A63" s="47" t="s">
        <v>55</v>
      </c>
      <c r="B63" s="17">
        <v>0</v>
      </c>
      <c r="C63" s="48">
        <v>441853.01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441853.01</v>
      </c>
      <c r="M63"/>
    </row>
    <row r="64" spans="1:13" ht="18.75" customHeight="1">
      <c r="A64" s="47" t="s">
        <v>56</v>
      </c>
      <c r="B64" s="17">
        <v>0</v>
      </c>
      <c r="C64" s="48">
        <v>63699.63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63699.63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1599213.2184738568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1599213.2184738568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1317430.744982383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1317430.744982383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1409726.5209361322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1409726.5209361322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824950.2699516452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824950.2699516452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454101.3386720697</v>
      </c>
      <c r="I69" s="17">
        <v>0</v>
      </c>
      <c r="J69" s="17">
        <v>0</v>
      </c>
      <c r="K69" s="17">
        <v>0</v>
      </c>
      <c r="L69" s="46">
        <f t="shared" si="19"/>
        <v>454101.3386720697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587510.5654356763</v>
      </c>
      <c r="J70" s="17">
        <v>0</v>
      </c>
      <c r="K70" s="17">
        <v>0</v>
      </c>
      <c r="L70" s="46">
        <f t="shared" si="19"/>
        <v>587510.5654356763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724851.5872763399</v>
      </c>
      <c r="K71" s="17">
        <v>0</v>
      </c>
      <c r="L71" s="46">
        <f t="shared" si="19"/>
        <v>724851.5872763399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510924.06</v>
      </c>
      <c r="L72" s="46">
        <f t="shared" si="19"/>
        <v>510924.06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380585.38</v>
      </c>
      <c r="L73" s="46">
        <f t="shared" si="19"/>
        <v>380585.38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2023-02-24T19:44:37Z</dcterms:modified>
  <cp:category/>
  <cp:version/>
  <cp:contentType/>
  <cp:contentStatus/>
</cp:coreProperties>
</file>