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<sst xmlns="http://schemas.openxmlformats.org/spreadsheetml/2006/main" count="86" uniqueCount="85">
  <si>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</si>
  <si>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</si>
  <si>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</si>
  <si>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</si>
  <si>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</si>
  <si>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</si>
  <si>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</si>
  <si>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</si>
  <si>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</si>
  <si>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</si>
  <si>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</si>
  <si>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</si>
  <si>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</si>
  <si>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</si>
  <si>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</si>
  <si>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</si>
  <si>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</si>
  <si>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</si>
  <si>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</si>
  <si>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</si>
  <si>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</si>
  <si>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</si>
  <si>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</si>
  <si>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</si>
  <si>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</si>
  <si>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</si>
  <si>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</si>
  <si>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</si>
  <si>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</si>
  <si>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</si>
  <si>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</si>
  <si>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</si>
  <si>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</si>
  <si>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</si>
  <si>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</si>
  <si>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</si>
  <si>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</si>
  <si>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</si>
  <si>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</si>
  <si>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</si>
  <si>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</si>
  <si>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</si>
  <si>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</si>
  <si>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</si>
  <si>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</si>
  <si>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</si>
  <si>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</si>
  <si>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</si>
  <si>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</si>
  <si>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</si>
  <si>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</si>
  <si>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</si>
  <si>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</si>
  <si>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</si>
  <si>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</si>
  <si>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</si>
  <si>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</si>
  <si>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</si>
  <si>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</si>
  <si>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</si>
  <si>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</si>
  <si>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</si>
  <si>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</si>
  <si>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</si>
  <si>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</si>
  <si>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</si>
  <si>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</si>
  <si>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</si>
  <si>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</si>
  <si>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</si>
  <si>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</si>
  <si>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</si>
  <si>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</si>
  <si>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</si>
  <si>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</si>
  <si>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</si>
  <si>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</si>
  <si>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</si>
  <si>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</si>
  <si>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</si>
  <si>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</si>
  <si>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</si>
  <si>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</si>
  <si>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</si>
  <si>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15/02/23 - VENCIMENTO 24/02/23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</si>
</sst>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88990</v>
      </c>
      <c r="C7" s="10">
        <f aca="true" t="shared" si="0" ref="C7:K7">C8+C11</f>
        <v>111134</v>
      </c>
      <c r="D7" s="10">
        <f t="shared" si="0"/>
        <v>319032</v>
      </c>
      <c r="E7" s="10">
        <f t="shared" si="0"/>
        <v>265598</v>
      </c>
      <c r="F7" s="10">
        <f t="shared" si="0"/>
        <v>271936</v>
      </c>
      <c r="G7" s="10">
        <f t="shared" si="0"/>
        <v>153221</v>
      </c>
      <c r="H7" s="10">
        <f t="shared" si="0"/>
        <v>82077</v>
      </c>
      <c r="I7" s="10">
        <f t="shared" si="0"/>
        <v>123092</v>
      </c>
      <c r="J7" s="10">
        <f t="shared" si="0"/>
        <v>132615</v>
      </c>
      <c r="K7" s="10">
        <f t="shared" si="0"/>
        <v>223238</v>
      </c>
      <c r="L7" s="10">
        <f aca="true" t="shared" si="1" ref="L7:L13">SUM(B7:K7)</f>
        <v>1770933</v>
      </c>
      <c r="M7" s="11"/>
    </row>
    <row r="8" spans="1:13" ht="17.25" customHeight="1">
      <c r="A8" s="12" t="s">
        <v>82</v>
      </c>
      <c r="B8" s="13">
        <f>B9+B10</f>
        <v>5411</v>
      </c>
      <c r="C8" s="13">
        <f aca="true" t="shared" si="2" ref="C8:K8">C9+C10</f>
        <v>6363</v>
      </c>
      <c r="D8" s="13">
        <f t="shared" si="2"/>
        <v>18802</v>
      </c>
      <c r="E8" s="13">
        <f t="shared" si="2"/>
        <v>13941</v>
      </c>
      <c r="F8" s="13">
        <f t="shared" si="2"/>
        <v>12191</v>
      </c>
      <c r="G8" s="13">
        <f t="shared" si="2"/>
        <v>10222</v>
      </c>
      <c r="H8" s="13">
        <f t="shared" si="2"/>
        <v>4543</v>
      </c>
      <c r="I8" s="13">
        <f t="shared" si="2"/>
        <v>5511</v>
      </c>
      <c r="J8" s="13">
        <f t="shared" si="2"/>
        <v>8784</v>
      </c>
      <c r="K8" s="13">
        <f t="shared" si="2"/>
        <v>12887</v>
      </c>
      <c r="L8" s="13">
        <f t="shared" si="1"/>
        <v>98655</v>
      </c>
      <c r="M8"/>
    </row>
    <row r="9" spans="1:13" ht="17.25" customHeight="1">
      <c r="A9" s="14" t="s">
        <v>18</v>
      </c>
      <c r="B9" s="15">
        <v>5409</v>
      </c>
      <c r="C9" s="15">
        <v>6363</v>
      </c>
      <c r="D9" s="15">
        <v>18802</v>
      </c>
      <c r="E9" s="15">
        <v>13941</v>
      </c>
      <c r="F9" s="15">
        <v>12191</v>
      </c>
      <c r="G9" s="15">
        <v>10222</v>
      </c>
      <c r="H9" s="15">
        <v>4492</v>
      </c>
      <c r="I9" s="15">
        <v>5511</v>
      </c>
      <c r="J9" s="15">
        <v>8784</v>
      </c>
      <c r="K9" s="15">
        <v>12887</v>
      </c>
      <c r="L9" s="13">
        <f t="shared" si="1"/>
        <v>98602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 t="shared" si="1"/>
        <v>53</v>
      </c>
      <c r="M10"/>
    </row>
    <row r="11" spans="1:13" ht="17.25" customHeight="1">
      <c r="A11" s="12" t="s">
        <v>71</v>
      </c>
      <c r="B11" s="15">
        <v>83579</v>
      </c>
      <c r="C11" s="15">
        <v>104771</v>
      </c>
      <c r="D11" s="15">
        <v>300230</v>
      </c>
      <c r="E11" s="15">
        <v>251657</v>
      </c>
      <c r="F11" s="15">
        <v>259745</v>
      </c>
      <c r="G11" s="15">
        <v>142999</v>
      </c>
      <c r="H11" s="15">
        <v>77534</v>
      </c>
      <c r="I11" s="15">
        <v>117581</v>
      </c>
      <c r="J11" s="15">
        <v>123831</v>
      </c>
      <c r="K11" s="15">
        <v>210351</v>
      </c>
      <c r="L11" s="13">
        <f t="shared" si="1"/>
        <v>1672278</v>
      </c>
      <c r="M11" s="60"/>
    </row>
    <row r="12" spans="1:13" ht="17.25" customHeight="1">
      <c r="A12" s="14" t="s">
        <v>83</v>
      </c>
      <c r="B12" s="15">
        <v>8743</v>
      </c>
      <c r="C12" s="15">
        <v>7280</v>
      </c>
      <c r="D12" s="15">
        <v>24615</v>
      </c>
      <c r="E12" s="15">
        <v>23022</v>
      </c>
      <c r="F12" s="15">
        <v>20930</v>
      </c>
      <c r="G12" s="15">
        <v>12558</v>
      </c>
      <c r="H12" s="15">
        <v>6428</v>
      </c>
      <c r="I12" s="15">
        <v>6296</v>
      </c>
      <c r="J12" s="15">
        <v>8208</v>
      </c>
      <c r="K12" s="15">
        <v>12708</v>
      </c>
      <c r="L12" s="13">
        <f t="shared" si="1"/>
        <v>130788</v>
      </c>
      <c r="M12" s="60"/>
    </row>
    <row r="13" spans="1:13" ht="17.25" customHeight="1">
      <c r="A13" s="14" t="s">
        <v>72</v>
      </c>
      <c r="B13" s="15">
        <f>+B11-B12</f>
        <v>74836</v>
      </c>
      <c r="C13" s="15">
        <f aca="true" t="shared" si="3" ref="C13:K13">+C11-C12</f>
        <v>97491</v>
      </c>
      <c r="D13" s="15">
        <f t="shared" si="3"/>
        <v>275615</v>
      </c>
      <c r="E13" s="15">
        <f t="shared" si="3"/>
        <v>228635</v>
      </c>
      <c r="F13" s="15">
        <f t="shared" si="3"/>
        <v>238815</v>
      </c>
      <c r="G13" s="15">
        <f t="shared" si="3"/>
        <v>130441</v>
      </c>
      <c r="H13" s="15">
        <f t="shared" si="3"/>
        <v>71106</v>
      </c>
      <c r="I13" s="15">
        <f t="shared" si="3"/>
        <v>111285</v>
      </c>
      <c r="J13" s="15">
        <f t="shared" si="3"/>
        <v>115623</v>
      </c>
      <c r="K13" s="15">
        <f t="shared" si="3"/>
        <v>197643</v>
      </c>
      <c r="L13" s="13">
        <f t="shared" si="1"/>
        <v>1541490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1.24730407680207</v>
      </c>
      <c r="C18" s="22">
        <v>1.131356120013139</v>
      </c>
      <c r="D18" s="22">
        <v>1.044663381334076</v>
      </c>
      <c r="E18" s="22">
        <v>1.034165455604733</v>
      </c>
      <c r="F18" s="22">
        <v>1.186713090511284</v>
      </c>
      <c r="G18" s="22">
        <v>1.145417476726599</v>
      </c>
      <c r="H18" s="22">
        <v>1.039691176064052</v>
      </c>
      <c r="I18" s="22">
        <v>1.114456701379789</v>
      </c>
      <c r="J18" s="22">
        <v>1.176608615862234</v>
      </c>
      <c r="K18" s="22">
        <v>1.062180361045382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806087.63</v>
      </c>
      <c r="C20" s="25">
        <f aca="true" t="shared" si="4" ref="C20:K20">SUM(C21:C28)</f>
        <v>533689.97</v>
      </c>
      <c r="D20" s="25">
        <f t="shared" si="4"/>
        <v>1689359.97</v>
      </c>
      <c r="E20" s="25">
        <f t="shared" si="4"/>
        <v>1405020.3499999999</v>
      </c>
      <c r="F20" s="25">
        <f t="shared" si="4"/>
        <v>1480025.43</v>
      </c>
      <c r="G20" s="25">
        <f t="shared" si="4"/>
        <v>881751.12</v>
      </c>
      <c r="H20" s="25">
        <f t="shared" si="4"/>
        <v>474800.5399999999</v>
      </c>
      <c r="I20" s="25">
        <f t="shared" si="4"/>
        <v>618852.2999999999</v>
      </c>
      <c r="J20" s="25">
        <f t="shared" si="4"/>
        <v>765942.44</v>
      </c>
      <c r="K20" s="25">
        <f t="shared" si="4"/>
        <v>946351.91</v>
      </c>
      <c r="L20" s="25">
        <f>SUM(B20:K20)</f>
        <v>9601881.66</v>
      </c>
      <c r="M20"/>
    </row>
    <row r="21" spans="1:13" ht="17.25" customHeight="1">
      <c r="A21" s="26" t="s">
        <v>22</v>
      </c>
      <c r="B21" s="56">
        <f>ROUND((B15+B16)*B7,2)</f>
        <v>641164.05</v>
      </c>
      <c r="C21" s="56">
        <f aca="true" t="shared" si="5" ref="C21:K21">ROUND((C15+C16)*C7,2)</f>
        <v>456049.48</v>
      </c>
      <c r="D21" s="56">
        <f t="shared" si="5"/>
        <v>1558152.29</v>
      </c>
      <c r="E21" s="56">
        <f t="shared" si="5"/>
        <v>1313966.43</v>
      </c>
      <c r="F21" s="56">
        <f t="shared" si="5"/>
        <v>1188686.64</v>
      </c>
      <c r="G21" s="56">
        <f t="shared" si="5"/>
        <v>736441.41</v>
      </c>
      <c r="H21" s="56">
        <f t="shared" si="5"/>
        <v>434548.47</v>
      </c>
      <c r="I21" s="56">
        <f t="shared" si="5"/>
        <v>540324.64</v>
      </c>
      <c r="J21" s="56">
        <f t="shared" si="5"/>
        <v>626937.41</v>
      </c>
      <c r="K21" s="56">
        <f t="shared" si="5"/>
        <v>861810.3</v>
      </c>
      <c r="L21" s="33">
        <f aca="true" t="shared" si="6" ref="L21:L28">SUM(B21:K21)</f>
        <v>8358081.119999999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158562.48</v>
      </c>
      <c r="C22" s="33">
        <f t="shared" si="7"/>
        <v>59904.89</v>
      </c>
      <c r="D22" s="33">
        <f t="shared" si="7"/>
        <v>69592.35</v>
      </c>
      <c r="E22" s="33">
        <f t="shared" si="7"/>
        <v>44892.26</v>
      </c>
      <c r="F22" s="33">
        <f t="shared" si="7"/>
        <v>221943.36</v>
      </c>
      <c r="G22" s="33">
        <f t="shared" si="7"/>
        <v>107091.45</v>
      </c>
      <c r="H22" s="33">
        <f t="shared" si="7"/>
        <v>17247.74</v>
      </c>
      <c r="I22" s="33">
        <f t="shared" si="7"/>
        <v>61843.78</v>
      </c>
      <c r="J22" s="33">
        <f t="shared" si="7"/>
        <v>110722.55</v>
      </c>
      <c r="K22" s="33">
        <f t="shared" si="7"/>
        <v>53587.68</v>
      </c>
      <c r="L22" s="33">
        <f t="shared" si="6"/>
        <v>905388.54</v>
      </c>
      <c r="M22"/>
    </row>
    <row r="23" spans="1:13" ht="17.25" customHeight="1">
      <c r="A23" s="27" t="s">
        <v>24</v>
      </c>
      <c r="B23" s="33">
        <v>3256.5</v>
      </c>
      <c r="C23" s="33">
        <v>14990.35</v>
      </c>
      <c r="D23" s="33">
        <v>55098.02</v>
      </c>
      <c r="E23" s="33">
        <v>40180.99</v>
      </c>
      <c r="F23" s="33">
        <v>65179</v>
      </c>
      <c r="G23" s="33">
        <v>36897.99</v>
      </c>
      <c r="H23" s="33">
        <v>20355.47</v>
      </c>
      <c r="I23" s="33">
        <v>13800.9</v>
      </c>
      <c r="J23" s="33">
        <v>23273.64</v>
      </c>
      <c r="K23" s="33">
        <v>25606.73</v>
      </c>
      <c r="L23" s="33">
        <f t="shared" si="6"/>
        <v>298639.58999999997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686.47</v>
      </c>
      <c r="C26" s="33">
        <v>452.84</v>
      </c>
      <c r="D26" s="33">
        <v>1436.4</v>
      </c>
      <c r="E26" s="33">
        <v>1194.12</v>
      </c>
      <c r="F26" s="33">
        <v>1260.46</v>
      </c>
      <c r="G26" s="33">
        <v>749.93</v>
      </c>
      <c r="H26" s="33">
        <v>403.81</v>
      </c>
      <c r="I26" s="33">
        <v>527.83</v>
      </c>
      <c r="J26" s="33">
        <v>651.86</v>
      </c>
      <c r="K26" s="33">
        <v>804.73</v>
      </c>
      <c r="L26" s="33">
        <f t="shared" si="6"/>
        <v>8168.450000000001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488.06</v>
      </c>
      <c r="L27" s="33">
        <f t="shared" si="6"/>
        <v>4600.95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-132458.31</v>
      </c>
      <c r="C31" s="33">
        <f t="shared" si="8"/>
        <v>-30515.28</v>
      </c>
      <c r="D31" s="33">
        <f t="shared" si="8"/>
        <v>-90716.1</v>
      </c>
      <c r="E31" s="33">
        <f t="shared" si="8"/>
        <v>3005709.6199999996</v>
      </c>
      <c r="F31" s="33">
        <f t="shared" si="8"/>
        <v>-60649.33</v>
      </c>
      <c r="G31" s="33">
        <f t="shared" si="8"/>
        <v>-49146.87</v>
      </c>
      <c r="H31" s="33">
        <f t="shared" si="8"/>
        <v>-28998.42</v>
      </c>
      <c r="I31" s="33">
        <f t="shared" si="8"/>
        <v>-36123.69</v>
      </c>
      <c r="J31" s="33">
        <f t="shared" si="8"/>
        <v>-42274.36</v>
      </c>
      <c r="K31" s="33">
        <f t="shared" si="8"/>
        <v>-61177.61</v>
      </c>
      <c r="L31" s="33">
        <f aca="true" t="shared" si="9" ref="L31:L38">SUM(B31:K31)</f>
        <v>2473649.65</v>
      </c>
      <c r="M31"/>
    </row>
    <row r="32" spans="1:13" ht="18.75" customHeight="1">
      <c r="A32" s="27" t="s">
        <v>28</v>
      </c>
      <c r="B32" s="33">
        <f>B33+B34+B35+B36</f>
        <v>-23799.6</v>
      </c>
      <c r="C32" s="33">
        <f aca="true" t="shared" si="10" ref="C32:K32">C33+C34+C35+C36</f>
        <v>-27997.2</v>
      </c>
      <c r="D32" s="33">
        <f t="shared" si="10"/>
        <v>-82728.8</v>
      </c>
      <c r="E32" s="33">
        <f t="shared" si="10"/>
        <v>-61340.4</v>
      </c>
      <c r="F32" s="33">
        <f t="shared" si="10"/>
        <v>-53640.4</v>
      </c>
      <c r="G32" s="33">
        <f t="shared" si="10"/>
        <v>-44976.8</v>
      </c>
      <c r="H32" s="33">
        <f t="shared" si="10"/>
        <v>-19764.8</v>
      </c>
      <c r="I32" s="33">
        <f t="shared" si="10"/>
        <v>-33188.600000000006</v>
      </c>
      <c r="J32" s="33">
        <f t="shared" si="10"/>
        <v>-38649.6</v>
      </c>
      <c r="K32" s="33">
        <f t="shared" si="10"/>
        <v>-56702.8</v>
      </c>
      <c r="L32" s="33">
        <f t="shared" si="9"/>
        <v>-442788.99999999994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-23799.6</v>
      </c>
      <c r="C33" s="33">
        <f t="shared" si="11"/>
        <v>-27997.2</v>
      </c>
      <c r="D33" s="33">
        <f t="shared" si="11"/>
        <v>-82728.8</v>
      </c>
      <c r="E33" s="33">
        <f t="shared" si="11"/>
        <v>-61340.4</v>
      </c>
      <c r="F33" s="33">
        <f t="shared" si="11"/>
        <v>-53640.4</v>
      </c>
      <c r="G33" s="33">
        <f t="shared" si="11"/>
        <v>-44976.8</v>
      </c>
      <c r="H33" s="33">
        <f t="shared" si="11"/>
        <v>-19764.8</v>
      </c>
      <c r="I33" s="33">
        <f t="shared" si="11"/>
        <v>-24248.4</v>
      </c>
      <c r="J33" s="33">
        <f t="shared" si="11"/>
        <v>-38649.6</v>
      </c>
      <c r="K33" s="33">
        <f t="shared" si="11"/>
        <v>-56702.8</v>
      </c>
      <c r="L33" s="33">
        <f t="shared" si="9"/>
        <v>-433848.8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-8940.2</v>
      </c>
      <c r="J36" s="17">
        <v>0</v>
      </c>
      <c r="K36" s="17">
        <v>0</v>
      </c>
      <c r="L36" s="33">
        <f t="shared" si="9"/>
        <v>-8940.2</v>
      </c>
      <c r="M36"/>
    </row>
    <row r="37" spans="1:13" s="36" customFormat="1" ht="18.75" customHeight="1">
      <c r="A37" s="27" t="s">
        <v>32</v>
      </c>
      <c r="B37" s="38">
        <f>SUM(B38:B49)</f>
        <v>-108658.71</v>
      </c>
      <c r="C37" s="38">
        <f aca="true" t="shared" si="12" ref="C37:K37">SUM(C38:C49)</f>
        <v>-2518.08</v>
      </c>
      <c r="D37" s="38">
        <f t="shared" si="12"/>
        <v>-7987.3</v>
      </c>
      <c r="E37" s="38">
        <f t="shared" si="12"/>
        <v>3067050.0199999996</v>
      </c>
      <c r="F37" s="38">
        <f t="shared" si="12"/>
        <v>-7008.93</v>
      </c>
      <c r="G37" s="38">
        <f t="shared" si="12"/>
        <v>-4170.07</v>
      </c>
      <c r="H37" s="38">
        <f t="shared" si="12"/>
        <v>-9233.619999999999</v>
      </c>
      <c r="I37" s="38">
        <f t="shared" si="12"/>
        <v>-2935.09</v>
      </c>
      <c r="J37" s="38">
        <f t="shared" si="12"/>
        <v>-3624.76</v>
      </c>
      <c r="K37" s="38">
        <f t="shared" si="12"/>
        <v>-4474.81</v>
      </c>
      <c r="L37" s="33">
        <f t="shared" si="9"/>
        <v>2916438.65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4258800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4794300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-3817.22</v>
      </c>
      <c r="C48" s="17">
        <v>-2518.08</v>
      </c>
      <c r="D48" s="17">
        <v>-7987.3</v>
      </c>
      <c r="E48" s="17">
        <v>-6640.04</v>
      </c>
      <c r="F48" s="17">
        <v>-7008.93</v>
      </c>
      <c r="G48" s="17">
        <v>-4170.07</v>
      </c>
      <c r="H48" s="17">
        <v>-2245.42</v>
      </c>
      <c r="I48" s="17">
        <v>-2935.09</v>
      </c>
      <c r="J48" s="17">
        <v>-3624.76</v>
      </c>
      <c r="K48" s="17">
        <v>-4474.81</v>
      </c>
      <c r="L48" s="30">
        <f t="shared" si="13"/>
        <v>-45421.719999999994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673629.3200000001</v>
      </c>
      <c r="C55" s="41">
        <f t="shared" si="16"/>
        <v>503174.68999999994</v>
      </c>
      <c r="D55" s="41">
        <f t="shared" si="16"/>
        <v>1598643.8699999999</v>
      </c>
      <c r="E55" s="41">
        <f t="shared" si="16"/>
        <v>4410729.97</v>
      </c>
      <c r="F55" s="41">
        <f t="shared" si="16"/>
        <v>1419376.0999999999</v>
      </c>
      <c r="G55" s="41">
        <f t="shared" si="16"/>
        <v>832604.25</v>
      </c>
      <c r="H55" s="41">
        <f t="shared" si="16"/>
        <v>445802.11999999994</v>
      </c>
      <c r="I55" s="41">
        <f t="shared" si="16"/>
        <v>582728.6099999999</v>
      </c>
      <c r="J55" s="41">
        <f t="shared" si="16"/>
        <v>723668.08</v>
      </c>
      <c r="K55" s="41">
        <f t="shared" si="16"/>
        <v>885174.3</v>
      </c>
      <c r="L55" s="42">
        <f t="shared" si="14"/>
        <v>12075531.309999999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673629.33</v>
      </c>
      <c r="C61" s="41">
        <f aca="true" t="shared" si="18" ref="C61:J61">SUM(C62:C73)</f>
        <v>503174.69</v>
      </c>
      <c r="D61" s="41">
        <f t="shared" si="18"/>
        <v>1598643.869851738</v>
      </c>
      <c r="E61" s="41">
        <f t="shared" si="18"/>
        <v>4410729.971724056</v>
      </c>
      <c r="F61" s="41">
        <f t="shared" si="18"/>
        <v>1419376.096190461</v>
      </c>
      <c r="G61" s="41">
        <f t="shared" si="18"/>
        <v>832604.25157959</v>
      </c>
      <c r="H61" s="41">
        <f t="shared" si="18"/>
        <v>445802.11980330065</v>
      </c>
      <c r="I61" s="41">
        <f>SUM(I62:I78)</f>
        <v>582728.60592551</v>
      </c>
      <c r="J61" s="41">
        <f t="shared" si="18"/>
        <v>723668.0781733369</v>
      </c>
      <c r="K61" s="41">
        <f>SUM(K62:K75)</f>
        <v>885174.29</v>
      </c>
      <c r="L61" s="46">
        <f>SUM(B61:K61)</f>
        <v>12075531.303247992</v>
      </c>
      <c r="M61" s="40"/>
    </row>
    <row r="62" spans="1:13" ht="18.75" customHeight="1">
      <c r="A62" s="47" t="s">
        <v>46</v>
      </c>
      <c r="B62" s="48">
        <v>673629.33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673629.33</v>
      </c>
      <c r="M62"/>
    </row>
    <row r="63" spans="1:13" ht="18.75" customHeight="1">
      <c r="A63" s="47" t="s">
        <v>55</v>
      </c>
      <c r="B63" s="17">
        <v>0</v>
      </c>
      <c r="C63" s="48">
        <v>439875.31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439875.31</v>
      </c>
      <c r="M63"/>
    </row>
    <row r="64" spans="1:13" ht="18.75" customHeight="1">
      <c r="A64" s="47" t="s">
        <v>56</v>
      </c>
      <c r="B64" s="17">
        <v>0</v>
      </c>
      <c r="C64" s="48">
        <v>63299.38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63299.38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1598643.869851738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1598643.869851738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4410729.971724056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4410729.971724056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1419376.096190461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1419376.096190461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832604.25157959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832604.25157959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445802.11980330065</v>
      </c>
      <c r="I69" s="17">
        <v>0</v>
      </c>
      <c r="J69" s="17">
        <v>0</v>
      </c>
      <c r="K69" s="17">
        <v>0</v>
      </c>
      <c r="L69" s="46">
        <f t="shared" si="19"/>
        <v>445802.11980330065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582728.60592551</v>
      </c>
      <c r="J70" s="17">
        <v>0</v>
      </c>
      <c r="K70" s="17">
        <v>0</v>
      </c>
      <c r="L70" s="46">
        <f t="shared" si="19"/>
        <v>582728.60592551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723668.0781733369</v>
      </c>
      <c r="K71" s="17">
        <v>0</v>
      </c>
      <c r="L71" s="46">
        <f t="shared" si="19"/>
        <v>723668.0781733369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506496.73</v>
      </c>
      <c r="L72" s="46">
        <f t="shared" si="19"/>
        <v>506496.73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378677.56</v>
      </c>
      <c r="L73" s="46">
        <f t="shared" si="19"/>
        <v>378677.56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2023-02-23T19:01:44Z</dcterms:modified>
  <cp:category/>
  <cp:version/>
  <cp:contentType/>
  <cp:contentStatus/>
</cp:coreProperties>
</file>