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<sst xmlns="http://schemas.openxmlformats.org/spreadsheetml/2006/main" count="86" uniqueCount="85">
  <si>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</si>
  <si>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</si>
  <si>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</si>
  <si>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</si>
  <si>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</si>
  <si>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</si>
  <si>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</si>
  <si>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</si>
  <si>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</si>
  <si>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</si>
  <si>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</si>
  <si>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</si>
  <si>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</si>
  <si>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</si>
  <si>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</si>
  <si>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</si>
  <si>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</si>
  <si>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</si>
  <si>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</si>
  <si>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</si>
  <si>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</si>
  <si>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</si>
  <si>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</si>
  <si>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</si>
  <si>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</si>
  <si>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</si>
  <si>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</si>
  <si>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</si>
  <si>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</si>
  <si>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</si>
  <si>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</si>
  <si>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</si>
  <si>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</si>
  <si>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</si>
  <si>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</si>
  <si>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</si>
  <si>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</si>
  <si>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</si>
  <si>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</si>
  <si>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</si>
  <si>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</si>
  <si>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</si>
  <si>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</si>
  <si>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</si>
  <si>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</si>
  <si>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</si>
  <si>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</si>
  <si>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</si>
  <si>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</si>
  <si>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</si>
  <si>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</si>
  <si>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</si>
  <si>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</si>
  <si>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</si>
  <si>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</si>
  <si>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</si>
  <si>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</si>
  <si>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</si>
  <si>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</si>
  <si>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</si>
  <si>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</si>
  <si>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</si>
  <si>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</si>
  <si>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</si>
  <si>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</si>
  <si>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</si>
  <si>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</si>
  <si>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</si>
  <si>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</si>
  <si>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</si>
  <si>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</si>
  <si>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</si>
  <si>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</si>
  <si>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</si>
  <si>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</si>
  <si>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</si>
  <si>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</si>
  <si>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</si>
  <si>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</si>
  <si>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</si>
  <si>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</si>
  <si>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</si>
  <si>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</si>
  <si>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</si>
  <si>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13/02/23 - VENCIMENTO 22/02/23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</si>
</sst>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84994</v>
      </c>
      <c r="C7" s="10">
        <f aca="true" t="shared" si="0" ref="C7:K7">C8+C11</f>
        <v>105170</v>
      </c>
      <c r="D7" s="10">
        <f t="shared" si="0"/>
        <v>308369</v>
      </c>
      <c r="E7" s="10">
        <f t="shared" si="0"/>
        <v>253787</v>
      </c>
      <c r="F7" s="10">
        <f t="shared" si="0"/>
        <v>259122</v>
      </c>
      <c r="G7" s="10">
        <f t="shared" si="0"/>
        <v>144548</v>
      </c>
      <c r="H7" s="10">
        <f t="shared" si="0"/>
        <v>80223</v>
      </c>
      <c r="I7" s="10">
        <f t="shared" si="0"/>
        <v>114297</v>
      </c>
      <c r="J7" s="10">
        <f t="shared" si="0"/>
        <v>115175</v>
      </c>
      <c r="K7" s="10">
        <f t="shared" si="0"/>
        <v>213526</v>
      </c>
      <c r="L7" s="10">
        <f aca="true" t="shared" si="1" ref="L7:L13">SUM(B7:K7)</f>
        <v>1679211</v>
      </c>
      <c r="M7" s="11"/>
    </row>
    <row r="8" spans="1:13" ht="17.25" customHeight="1">
      <c r="A8" s="12" t="s">
        <v>82</v>
      </c>
      <c r="B8" s="13">
        <f>B9+B10</f>
        <v>5726</v>
      </c>
      <c r="C8" s="13">
        <f aca="true" t="shared" si="2" ref="C8:K8">C9+C10</f>
        <v>6533</v>
      </c>
      <c r="D8" s="13">
        <f t="shared" si="2"/>
        <v>19643</v>
      </c>
      <c r="E8" s="13">
        <f t="shared" si="2"/>
        <v>14218</v>
      </c>
      <c r="F8" s="13">
        <f t="shared" si="2"/>
        <v>12890</v>
      </c>
      <c r="G8" s="13">
        <f t="shared" si="2"/>
        <v>10132</v>
      </c>
      <c r="H8" s="13">
        <f t="shared" si="2"/>
        <v>4601</v>
      </c>
      <c r="I8" s="13">
        <f t="shared" si="2"/>
        <v>5215</v>
      </c>
      <c r="J8" s="13">
        <f t="shared" si="2"/>
        <v>7203</v>
      </c>
      <c r="K8" s="13">
        <f t="shared" si="2"/>
        <v>12331</v>
      </c>
      <c r="L8" s="13">
        <f t="shared" si="1"/>
        <v>98492</v>
      </c>
      <c r="M8"/>
    </row>
    <row r="9" spans="1:13" ht="17.25" customHeight="1">
      <c r="A9" s="14" t="s">
        <v>18</v>
      </c>
      <c r="B9" s="15">
        <v>5725</v>
      </c>
      <c r="C9" s="15">
        <v>6533</v>
      </c>
      <c r="D9" s="15">
        <v>19643</v>
      </c>
      <c r="E9" s="15">
        <v>14218</v>
      </c>
      <c r="F9" s="15">
        <v>12890</v>
      </c>
      <c r="G9" s="15">
        <v>10132</v>
      </c>
      <c r="H9" s="15">
        <v>4551</v>
      </c>
      <c r="I9" s="15">
        <v>5215</v>
      </c>
      <c r="J9" s="15">
        <v>7203</v>
      </c>
      <c r="K9" s="15">
        <v>12331</v>
      </c>
      <c r="L9" s="13">
        <f t="shared" si="1"/>
        <v>98441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 t="shared" si="1"/>
        <v>51</v>
      </c>
      <c r="M10"/>
    </row>
    <row r="11" spans="1:13" ht="17.25" customHeight="1">
      <c r="A11" s="12" t="s">
        <v>71</v>
      </c>
      <c r="B11" s="15">
        <v>79268</v>
      </c>
      <c r="C11" s="15">
        <v>98637</v>
      </c>
      <c r="D11" s="15">
        <v>288726</v>
      </c>
      <c r="E11" s="15">
        <v>239569</v>
      </c>
      <c r="F11" s="15">
        <v>246232</v>
      </c>
      <c r="G11" s="15">
        <v>134416</v>
      </c>
      <c r="H11" s="15">
        <v>75622</v>
      </c>
      <c r="I11" s="15">
        <v>109082</v>
      </c>
      <c r="J11" s="15">
        <v>107972</v>
      </c>
      <c r="K11" s="15">
        <v>201195</v>
      </c>
      <c r="L11" s="13">
        <f t="shared" si="1"/>
        <v>1580719</v>
      </c>
      <c r="M11" s="60"/>
    </row>
    <row r="12" spans="1:13" ht="17.25" customHeight="1">
      <c r="A12" s="14" t="s">
        <v>83</v>
      </c>
      <c r="B12" s="15">
        <v>8805</v>
      </c>
      <c r="C12" s="15">
        <v>6839</v>
      </c>
      <c r="D12" s="15">
        <v>23872</v>
      </c>
      <c r="E12" s="15">
        <v>22467</v>
      </c>
      <c r="F12" s="15">
        <v>19623</v>
      </c>
      <c r="G12" s="15">
        <v>11706</v>
      </c>
      <c r="H12" s="15">
        <v>6428</v>
      </c>
      <c r="I12" s="15">
        <v>6080</v>
      </c>
      <c r="J12" s="15">
        <v>7770</v>
      </c>
      <c r="K12" s="15">
        <v>12739</v>
      </c>
      <c r="L12" s="13">
        <f t="shared" si="1"/>
        <v>126329</v>
      </c>
      <c r="M12" s="60"/>
    </row>
    <row r="13" spans="1:13" ht="17.25" customHeight="1">
      <c r="A13" s="14" t="s">
        <v>72</v>
      </c>
      <c r="B13" s="15">
        <f>+B11-B12</f>
        <v>70463</v>
      </c>
      <c r="C13" s="15">
        <f aca="true" t="shared" si="3" ref="C13:K13">+C11-C12</f>
        <v>91798</v>
      </c>
      <c r="D13" s="15">
        <f t="shared" si="3"/>
        <v>264854</v>
      </c>
      <c r="E13" s="15">
        <f t="shared" si="3"/>
        <v>217102</v>
      </c>
      <c r="F13" s="15">
        <f t="shared" si="3"/>
        <v>226609</v>
      </c>
      <c r="G13" s="15">
        <f t="shared" si="3"/>
        <v>122710</v>
      </c>
      <c r="H13" s="15">
        <f t="shared" si="3"/>
        <v>69194</v>
      </c>
      <c r="I13" s="15">
        <f t="shared" si="3"/>
        <v>103002</v>
      </c>
      <c r="J13" s="15">
        <f t="shared" si="3"/>
        <v>100202</v>
      </c>
      <c r="K13" s="15">
        <f t="shared" si="3"/>
        <v>188456</v>
      </c>
      <c r="L13" s="13">
        <f t="shared" si="1"/>
        <v>1454390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1.30019085319482</v>
      </c>
      <c r="C18" s="22">
        <v>1.194695846117435</v>
      </c>
      <c r="D18" s="22">
        <v>1.070057230878942</v>
      </c>
      <c r="E18" s="22">
        <v>1.076887237840599</v>
      </c>
      <c r="F18" s="22">
        <v>1.23696983879242</v>
      </c>
      <c r="G18" s="22">
        <v>1.197460320945285</v>
      </c>
      <c r="H18" s="22">
        <v>1.066216610191934</v>
      </c>
      <c r="I18" s="22">
        <v>1.18861646036755</v>
      </c>
      <c r="J18" s="22">
        <v>1.339504183234869</v>
      </c>
      <c r="K18" s="22">
        <v>1.106113886697893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802451.5399999999</v>
      </c>
      <c r="C20" s="25">
        <f aca="true" t="shared" si="4" ref="C20:K20">SUM(C21:C28)</f>
        <v>533193.12</v>
      </c>
      <c r="D20" s="25">
        <f t="shared" si="4"/>
        <v>1672874.3299999998</v>
      </c>
      <c r="E20" s="25">
        <f t="shared" si="4"/>
        <v>1397766.6699999997</v>
      </c>
      <c r="F20" s="25">
        <f t="shared" si="4"/>
        <v>1470277.47</v>
      </c>
      <c r="G20" s="25">
        <f t="shared" si="4"/>
        <v>869744.22</v>
      </c>
      <c r="H20" s="25">
        <f t="shared" si="4"/>
        <v>475430.77</v>
      </c>
      <c r="I20" s="25">
        <f t="shared" si="4"/>
        <v>613358.6899999998</v>
      </c>
      <c r="J20" s="25">
        <f t="shared" si="4"/>
        <v>757919.9099999999</v>
      </c>
      <c r="K20" s="25">
        <f t="shared" si="4"/>
        <v>943297.99</v>
      </c>
      <c r="L20" s="25">
        <f>SUM(B20:K20)</f>
        <v>9536314.709999999</v>
      </c>
      <c r="M20"/>
    </row>
    <row r="21" spans="1:13" ht="17.25" customHeight="1">
      <c r="A21" s="26" t="s">
        <v>22</v>
      </c>
      <c r="B21" s="56">
        <f>ROUND((B15+B16)*B7,2)</f>
        <v>612373.27</v>
      </c>
      <c r="C21" s="56">
        <f aca="true" t="shared" si="5" ref="C21:K21">ROUND((C15+C16)*C7,2)</f>
        <v>431575.61</v>
      </c>
      <c r="D21" s="56">
        <f t="shared" si="5"/>
        <v>1506074.2</v>
      </c>
      <c r="E21" s="56">
        <f t="shared" si="5"/>
        <v>1255535.05</v>
      </c>
      <c r="F21" s="56">
        <f t="shared" si="5"/>
        <v>1132674.09</v>
      </c>
      <c r="G21" s="56">
        <f t="shared" si="5"/>
        <v>694755.51</v>
      </c>
      <c r="H21" s="56">
        <f t="shared" si="5"/>
        <v>424732.65</v>
      </c>
      <c r="I21" s="56">
        <f t="shared" si="5"/>
        <v>501718.11</v>
      </c>
      <c r="J21" s="56">
        <f t="shared" si="5"/>
        <v>544489.81</v>
      </c>
      <c r="K21" s="56">
        <f t="shared" si="5"/>
        <v>824317.12</v>
      </c>
      <c r="L21" s="33">
        <f aca="true" t="shared" si="6" ref="L21:L28">SUM(B21:K21)</f>
        <v>7928245.420000001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183828.85</v>
      </c>
      <c r="C22" s="33">
        <f t="shared" si="7"/>
        <v>84025.98</v>
      </c>
      <c r="D22" s="33">
        <f t="shared" si="7"/>
        <v>105511.39</v>
      </c>
      <c r="E22" s="33">
        <f t="shared" si="7"/>
        <v>96534.62</v>
      </c>
      <c r="F22" s="33">
        <f t="shared" si="7"/>
        <v>268409.6</v>
      </c>
      <c r="G22" s="33">
        <f t="shared" si="7"/>
        <v>137186.65</v>
      </c>
      <c r="H22" s="33">
        <f t="shared" si="7"/>
        <v>28124.36</v>
      </c>
      <c r="I22" s="33">
        <f t="shared" si="7"/>
        <v>94632.29</v>
      </c>
      <c r="J22" s="33">
        <f t="shared" si="7"/>
        <v>184856.57</v>
      </c>
      <c r="K22" s="33">
        <f t="shared" si="7"/>
        <v>87471.49</v>
      </c>
      <c r="L22" s="33">
        <f t="shared" si="6"/>
        <v>1270581.8</v>
      </c>
      <c r="M22"/>
    </row>
    <row r="23" spans="1:13" ht="17.25" customHeight="1">
      <c r="A23" s="27" t="s">
        <v>24</v>
      </c>
      <c r="B23" s="33">
        <v>3144.82</v>
      </c>
      <c r="C23" s="33">
        <v>14843.39</v>
      </c>
      <c r="D23" s="33">
        <v>54774.31</v>
      </c>
      <c r="E23" s="33">
        <v>39713.45</v>
      </c>
      <c r="F23" s="33">
        <v>64977.35</v>
      </c>
      <c r="G23" s="33">
        <v>36487.56</v>
      </c>
      <c r="H23" s="33">
        <v>19922.02</v>
      </c>
      <c r="I23" s="33">
        <v>14128.19</v>
      </c>
      <c r="J23" s="33">
        <v>23567.57</v>
      </c>
      <c r="K23" s="33">
        <v>26159.29</v>
      </c>
      <c r="L23" s="33">
        <f t="shared" si="6"/>
        <v>297717.94999999995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686.47</v>
      </c>
      <c r="C26" s="33">
        <v>455.73</v>
      </c>
      <c r="D26" s="33">
        <v>1433.52</v>
      </c>
      <c r="E26" s="33">
        <v>1197</v>
      </c>
      <c r="F26" s="33">
        <v>1260.46</v>
      </c>
      <c r="G26" s="33">
        <v>744.16</v>
      </c>
      <c r="H26" s="33">
        <v>406.69</v>
      </c>
      <c r="I26" s="33">
        <v>524.95</v>
      </c>
      <c r="J26" s="33">
        <v>648.98</v>
      </c>
      <c r="K26" s="33">
        <v>807.62</v>
      </c>
      <c r="L26" s="33">
        <f t="shared" si="6"/>
        <v>8165.579999999999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488.06</v>
      </c>
      <c r="L27" s="33">
        <f t="shared" si="6"/>
        <v>4600.95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-133848.71000000002</v>
      </c>
      <c r="C31" s="33">
        <f t="shared" si="8"/>
        <v>-31279.32</v>
      </c>
      <c r="D31" s="33">
        <f t="shared" si="8"/>
        <v>-94400.45999999999</v>
      </c>
      <c r="E31" s="33">
        <f t="shared" si="8"/>
        <v>-1254325.22</v>
      </c>
      <c r="F31" s="33">
        <f t="shared" si="8"/>
        <v>-63724.93</v>
      </c>
      <c r="G31" s="33">
        <f t="shared" si="8"/>
        <v>-48718.8</v>
      </c>
      <c r="H31" s="33">
        <f t="shared" si="8"/>
        <v>-29274.06</v>
      </c>
      <c r="I31" s="33">
        <f t="shared" si="8"/>
        <v>-33383.28</v>
      </c>
      <c r="J31" s="33">
        <f t="shared" si="8"/>
        <v>-35301.92</v>
      </c>
      <c r="K31" s="33">
        <f t="shared" si="8"/>
        <v>-58747.25</v>
      </c>
      <c r="L31" s="33">
        <f aca="true" t="shared" si="9" ref="L31:L38">SUM(B31:K31)</f>
        <v>-1783003.95</v>
      </c>
      <c r="M31"/>
    </row>
    <row r="32" spans="1:13" ht="18.75" customHeight="1">
      <c r="A32" s="27" t="s">
        <v>28</v>
      </c>
      <c r="B32" s="33">
        <f>B33+B34+B35+B36</f>
        <v>-25190</v>
      </c>
      <c r="C32" s="33">
        <f aca="true" t="shared" si="10" ref="C32:K32">C33+C34+C35+C36</f>
        <v>-28745.2</v>
      </c>
      <c r="D32" s="33">
        <f t="shared" si="10"/>
        <v>-86429.2</v>
      </c>
      <c r="E32" s="33">
        <f t="shared" si="10"/>
        <v>-62559.2</v>
      </c>
      <c r="F32" s="33">
        <f t="shared" si="10"/>
        <v>-56716</v>
      </c>
      <c r="G32" s="33">
        <f t="shared" si="10"/>
        <v>-44580.8</v>
      </c>
      <c r="H32" s="33">
        <f t="shared" si="10"/>
        <v>-20024.4</v>
      </c>
      <c r="I32" s="33">
        <f t="shared" si="10"/>
        <v>-30464.23</v>
      </c>
      <c r="J32" s="33">
        <f t="shared" si="10"/>
        <v>-31693.2</v>
      </c>
      <c r="K32" s="33">
        <f t="shared" si="10"/>
        <v>-54256.4</v>
      </c>
      <c r="L32" s="33">
        <f t="shared" si="9"/>
        <v>-440658.63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-25190</v>
      </c>
      <c r="C33" s="33">
        <f t="shared" si="11"/>
        <v>-28745.2</v>
      </c>
      <c r="D33" s="33">
        <f t="shared" si="11"/>
        <v>-86429.2</v>
      </c>
      <c r="E33" s="33">
        <f t="shared" si="11"/>
        <v>-62559.2</v>
      </c>
      <c r="F33" s="33">
        <f t="shared" si="11"/>
        <v>-56716</v>
      </c>
      <c r="G33" s="33">
        <f t="shared" si="11"/>
        <v>-44580.8</v>
      </c>
      <c r="H33" s="33">
        <f t="shared" si="11"/>
        <v>-20024.4</v>
      </c>
      <c r="I33" s="33">
        <f t="shared" si="11"/>
        <v>-22946</v>
      </c>
      <c r="J33" s="33">
        <f t="shared" si="11"/>
        <v>-31693.2</v>
      </c>
      <c r="K33" s="33">
        <f t="shared" si="11"/>
        <v>-54256.4</v>
      </c>
      <c r="L33" s="33">
        <f t="shared" si="9"/>
        <v>-433140.4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-7518.23</v>
      </c>
      <c r="J36" s="17">
        <v>0</v>
      </c>
      <c r="K36" s="17">
        <v>0</v>
      </c>
      <c r="L36" s="33">
        <f t="shared" si="9"/>
        <v>-7518.23</v>
      </c>
      <c r="M36"/>
    </row>
    <row r="37" spans="1:13" s="36" customFormat="1" ht="18.75" customHeight="1">
      <c r="A37" s="27" t="s">
        <v>32</v>
      </c>
      <c r="B37" s="38">
        <f>SUM(B38:B49)</f>
        <v>-108658.71</v>
      </c>
      <c r="C37" s="38">
        <f aca="true" t="shared" si="12" ref="C37:K37">SUM(C38:C49)</f>
        <v>-2534.12</v>
      </c>
      <c r="D37" s="38">
        <f t="shared" si="12"/>
        <v>-7971.26</v>
      </c>
      <c r="E37" s="38">
        <f t="shared" si="12"/>
        <v>-1191766.02</v>
      </c>
      <c r="F37" s="38">
        <f t="shared" si="12"/>
        <v>-7008.93</v>
      </c>
      <c r="G37" s="38">
        <f t="shared" si="12"/>
        <v>-4138</v>
      </c>
      <c r="H37" s="38">
        <f t="shared" si="12"/>
        <v>-9249.66</v>
      </c>
      <c r="I37" s="38">
        <f t="shared" si="12"/>
        <v>-2919.05</v>
      </c>
      <c r="J37" s="38">
        <f t="shared" si="12"/>
        <v>-3608.72</v>
      </c>
      <c r="K37" s="38">
        <f t="shared" si="12"/>
        <v>-4490.85</v>
      </c>
      <c r="L37" s="33">
        <f t="shared" si="9"/>
        <v>-1342345.32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535500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-3817.22</v>
      </c>
      <c r="C48" s="17">
        <v>-2534.12</v>
      </c>
      <c r="D48" s="17">
        <v>-7971.26</v>
      </c>
      <c r="E48" s="17">
        <v>-6656.08</v>
      </c>
      <c r="F48" s="17">
        <v>-7008.93</v>
      </c>
      <c r="G48" s="17">
        <v>-4138</v>
      </c>
      <c r="H48" s="17">
        <v>-2261.46</v>
      </c>
      <c r="I48" s="17">
        <v>-2919.05</v>
      </c>
      <c r="J48" s="17">
        <v>-3608.72</v>
      </c>
      <c r="K48" s="17">
        <v>-4490.85</v>
      </c>
      <c r="L48" s="30">
        <f t="shared" si="13"/>
        <v>-45405.69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668602.8299999998</v>
      </c>
      <c r="C55" s="41">
        <f t="shared" si="16"/>
        <v>501913.8</v>
      </c>
      <c r="D55" s="41">
        <f t="shared" si="16"/>
        <v>1578473.8699999999</v>
      </c>
      <c r="E55" s="41">
        <f t="shared" si="16"/>
        <v>143441.44999999972</v>
      </c>
      <c r="F55" s="41">
        <f t="shared" si="16"/>
        <v>1406552.54</v>
      </c>
      <c r="G55" s="41">
        <f t="shared" si="16"/>
        <v>821025.4199999999</v>
      </c>
      <c r="H55" s="41">
        <f t="shared" si="16"/>
        <v>446156.71</v>
      </c>
      <c r="I55" s="41">
        <f t="shared" si="16"/>
        <v>579975.4099999998</v>
      </c>
      <c r="J55" s="41">
        <f t="shared" si="16"/>
        <v>722617.9899999999</v>
      </c>
      <c r="K55" s="41">
        <f t="shared" si="16"/>
        <v>884550.74</v>
      </c>
      <c r="L55" s="42">
        <f t="shared" si="14"/>
        <v>7753310.760000001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668602.83</v>
      </c>
      <c r="C61" s="41">
        <f aca="true" t="shared" si="18" ref="C61:J61">SUM(C62:C73)</f>
        <v>501913.8</v>
      </c>
      <c r="D61" s="41">
        <f t="shared" si="18"/>
        <v>1578473.867831325</v>
      </c>
      <c r="E61" s="41">
        <f t="shared" si="18"/>
        <v>143441.4519555849</v>
      </c>
      <c r="F61" s="41">
        <f t="shared" si="18"/>
        <v>1406552.5364069692</v>
      </c>
      <c r="G61" s="41">
        <f t="shared" si="18"/>
        <v>821025.4159516429</v>
      </c>
      <c r="H61" s="41">
        <f t="shared" si="18"/>
        <v>446156.7062817897</v>
      </c>
      <c r="I61" s="41">
        <f>SUM(I62:I78)</f>
        <v>579975.4139766057</v>
      </c>
      <c r="J61" s="41">
        <f t="shared" si="18"/>
        <v>722617.9882047729</v>
      </c>
      <c r="K61" s="41">
        <f>SUM(K62:K75)</f>
        <v>884550.74</v>
      </c>
      <c r="L61" s="46">
        <f>SUM(B61:K61)</f>
        <v>7753310.75060869</v>
      </c>
      <c r="M61" s="40"/>
    </row>
    <row r="62" spans="1:13" ht="18.75" customHeight="1">
      <c r="A62" s="47" t="s">
        <v>46</v>
      </c>
      <c r="B62" s="48">
        <v>668602.83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668602.83</v>
      </c>
      <c r="M62"/>
    </row>
    <row r="63" spans="1:13" ht="18.75" customHeight="1">
      <c r="A63" s="47" t="s">
        <v>55</v>
      </c>
      <c r="B63" s="17">
        <v>0</v>
      </c>
      <c r="C63" s="48">
        <v>438923.62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438923.62</v>
      </c>
      <c r="M63"/>
    </row>
    <row r="64" spans="1:13" ht="18.75" customHeight="1">
      <c r="A64" s="47" t="s">
        <v>56</v>
      </c>
      <c r="B64" s="17">
        <v>0</v>
      </c>
      <c r="C64" s="48">
        <v>62990.18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62990.18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1578473.867831325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1578473.867831325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143441.4519555849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143441.4519555849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1406552.5364069692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1406552.5364069692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821025.4159516429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821025.4159516429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446156.7062817897</v>
      </c>
      <c r="I69" s="17">
        <v>0</v>
      </c>
      <c r="J69" s="17">
        <v>0</v>
      </c>
      <c r="K69" s="17">
        <v>0</v>
      </c>
      <c r="L69" s="46">
        <f t="shared" si="19"/>
        <v>446156.7062817897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579975.4139766057</v>
      </c>
      <c r="J70" s="17">
        <v>0</v>
      </c>
      <c r="K70" s="17">
        <v>0</v>
      </c>
      <c r="L70" s="46">
        <f t="shared" si="19"/>
        <v>579975.4139766057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722617.9882047729</v>
      </c>
      <c r="K71" s="17">
        <v>0</v>
      </c>
      <c r="L71" s="46">
        <f t="shared" si="19"/>
        <v>722617.9882047729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507820.58</v>
      </c>
      <c r="L72" s="46">
        <f t="shared" si="19"/>
        <v>507820.58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376730.16</v>
      </c>
      <c r="L73" s="46">
        <f t="shared" si="19"/>
        <v>376730.16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2023-02-17T18:02:25Z</dcterms:modified>
  <cp:category/>
  <cp:version/>
  <cp:contentType/>
  <cp:contentStatus/>
</cp:coreProperties>
</file>