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<sst xmlns="http://schemas.openxmlformats.org/spreadsheetml/2006/main" count="86" uniqueCount="85">
  <si>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</si>
  <si>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</si>
  <si>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</si>
  <si>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</si>
  <si>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</si>
  <si>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</si>
  <si>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</si>
  <si>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</si>
  <si>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</si>
  <si>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</si>
  <si>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</si>
  <si>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</si>
  <si>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</si>
  <si>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</si>
  <si>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</si>
  <si>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</si>
  <si>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</si>
  <si>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</si>
  <si>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</si>
  <si>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</si>
  <si>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</si>
  <si>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</si>
  <si>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</si>
  <si>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</si>
  <si>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</si>
  <si>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</si>
  <si>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</si>
  <si>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</si>
  <si>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</si>
  <si>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</si>
  <si>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</si>
  <si>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</si>
  <si>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</si>
  <si>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</si>
  <si>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</si>
  <si>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</si>
  <si>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</si>
  <si>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</si>
  <si>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</si>
  <si>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</si>
  <si>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</si>
  <si>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</si>
  <si>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</si>
  <si>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</si>
  <si>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</si>
  <si>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</si>
  <si>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</si>
  <si>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</si>
  <si>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</si>
  <si>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</si>
  <si>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</si>
  <si>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</si>
  <si>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</si>
  <si>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</si>
  <si>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</si>
  <si>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</si>
  <si>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</si>
  <si>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</si>
  <si>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</si>
  <si>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</si>
  <si>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</si>
  <si>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</si>
  <si>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</si>
  <si>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</si>
  <si>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</si>
  <si>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</si>
  <si>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</si>
  <si>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</si>
  <si>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</si>
  <si>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</si>
  <si>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</si>
  <si>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</si>
  <si>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</si>
  <si>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</si>
  <si>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</si>
  <si>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</si>
  <si>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</si>
  <si>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</si>
  <si>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</si>
  <si>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</si>
  <si>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</si>
  <si>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</si>
  <si>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</si>
  <si>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</si>
  <si>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11/02/23 - VENCIMENTO 17/02/23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</si>
</sst>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41489</v>
      </c>
      <c r="C7" s="10">
        <f aca="true" t="shared" si="0" ref="C7:K7">C8+C11</f>
        <v>56113</v>
      </c>
      <c r="D7" s="10">
        <f t="shared" si="0"/>
        <v>174192</v>
      </c>
      <c r="E7" s="10">
        <f t="shared" si="0"/>
        <v>147715</v>
      </c>
      <c r="F7" s="10">
        <f t="shared" si="0"/>
        <v>151195</v>
      </c>
      <c r="G7" s="10">
        <f t="shared" si="0"/>
        <v>70938</v>
      </c>
      <c r="H7" s="10">
        <f t="shared" si="0"/>
        <v>36477</v>
      </c>
      <c r="I7" s="10">
        <f t="shared" si="0"/>
        <v>67677</v>
      </c>
      <c r="J7" s="10">
        <f t="shared" si="0"/>
        <v>43777</v>
      </c>
      <c r="K7" s="10">
        <f t="shared" si="0"/>
        <v>121760</v>
      </c>
      <c r="L7" s="10">
        <f aca="true" t="shared" si="1" ref="L7:L13">SUM(B7:K7)</f>
        <v>911333</v>
      </c>
      <c r="M7" s="11"/>
    </row>
    <row r="8" spans="1:13" ht="17.25" customHeight="1">
      <c r="A8" s="12" t="s">
        <v>82</v>
      </c>
      <c r="B8" s="13">
        <f>B9+B10</f>
        <v>3474</v>
      </c>
      <c r="C8" s="13">
        <f aca="true" t="shared" si="2" ref="C8:K8">C9+C10</f>
        <v>3995</v>
      </c>
      <c r="D8" s="13">
        <f t="shared" si="2"/>
        <v>13190</v>
      </c>
      <c r="E8" s="13">
        <f t="shared" si="2"/>
        <v>10087</v>
      </c>
      <c r="F8" s="13">
        <f t="shared" si="2"/>
        <v>9276</v>
      </c>
      <c r="G8" s="13">
        <f t="shared" si="2"/>
        <v>5738</v>
      </c>
      <c r="H8" s="13">
        <f t="shared" si="2"/>
        <v>2599</v>
      </c>
      <c r="I8" s="13">
        <f t="shared" si="2"/>
        <v>3630</v>
      </c>
      <c r="J8" s="13">
        <f t="shared" si="2"/>
        <v>3078</v>
      </c>
      <c r="K8" s="13">
        <f t="shared" si="2"/>
        <v>7685</v>
      </c>
      <c r="L8" s="13">
        <f t="shared" si="1"/>
        <v>62752</v>
      </c>
      <c r="M8"/>
    </row>
    <row r="9" spans="1:13" ht="17.25" customHeight="1">
      <c r="A9" s="14" t="s">
        <v>18</v>
      </c>
      <c r="B9" s="15">
        <v>3474</v>
      </c>
      <c r="C9" s="15">
        <v>3995</v>
      </c>
      <c r="D9" s="15">
        <v>13190</v>
      </c>
      <c r="E9" s="15">
        <v>10087</v>
      </c>
      <c r="F9" s="15">
        <v>9276</v>
      </c>
      <c r="G9" s="15">
        <v>5738</v>
      </c>
      <c r="H9" s="15">
        <v>2582</v>
      </c>
      <c r="I9" s="15">
        <v>3630</v>
      </c>
      <c r="J9" s="15">
        <v>3078</v>
      </c>
      <c r="K9" s="15">
        <v>7685</v>
      </c>
      <c r="L9" s="13">
        <f t="shared" si="1"/>
        <v>62735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17</v>
      </c>
      <c r="I10" s="15">
        <v>0</v>
      </c>
      <c r="J10" s="15">
        <v>0</v>
      </c>
      <c r="K10" s="15">
        <v>0</v>
      </c>
      <c r="L10" s="13">
        <f t="shared" si="1"/>
        <v>17</v>
      </c>
      <c r="M10"/>
    </row>
    <row r="11" spans="1:13" ht="17.25" customHeight="1">
      <c r="A11" s="12" t="s">
        <v>71</v>
      </c>
      <c r="B11" s="15">
        <v>38015</v>
      </c>
      <c r="C11" s="15">
        <v>52118</v>
      </c>
      <c r="D11" s="15">
        <v>161002</v>
      </c>
      <c r="E11" s="15">
        <v>137628</v>
      </c>
      <c r="F11" s="15">
        <v>141919</v>
      </c>
      <c r="G11" s="15">
        <v>65200</v>
      </c>
      <c r="H11" s="15">
        <v>33878</v>
      </c>
      <c r="I11" s="15">
        <v>64047</v>
      </c>
      <c r="J11" s="15">
        <v>40699</v>
      </c>
      <c r="K11" s="15">
        <v>114075</v>
      </c>
      <c r="L11" s="13">
        <f t="shared" si="1"/>
        <v>848581</v>
      </c>
      <c r="M11" s="60"/>
    </row>
    <row r="12" spans="1:13" ht="17.25" customHeight="1">
      <c r="A12" s="14" t="s">
        <v>83</v>
      </c>
      <c r="B12" s="15">
        <v>4476</v>
      </c>
      <c r="C12" s="15">
        <v>4260</v>
      </c>
      <c r="D12" s="15">
        <v>13743</v>
      </c>
      <c r="E12" s="15">
        <v>14175</v>
      </c>
      <c r="F12" s="15">
        <v>12588</v>
      </c>
      <c r="G12" s="15">
        <v>6387</v>
      </c>
      <c r="H12" s="15">
        <v>3238</v>
      </c>
      <c r="I12" s="15">
        <v>3245</v>
      </c>
      <c r="J12" s="15">
        <v>2939</v>
      </c>
      <c r="K12" s="15">
        <v>6868</v>
      </c>
      <c r="L12" s="13">
        <f t="shared" si="1"/>
        <v>71919</v>
      </c>
      <c r="M12" s="60"/>
    </row>
    <row r="13" spans="1:13" ht="17.25" customHeight="1">
      <c r="A13" s="14" t="s">
        <v>72</v>
      </c>
      <c r="B13" s="15">
        <f>+B11-B12</f>
        <v>33539</v>
      </c>
      <c r="C13" s="15">
        <f aca="true" t="shared" si="3" ref="C13:K13">+C11-C12</f>
        <v>47858</v>
      </c>
      <c r="D13" s="15">
        <f t="shared" si="3"/>
        <v>147259</v>
      </c>
      <c r="E13" s="15">
        <f t="shared" si="3"/>
        <v>123453</v>
      </c>
      <c r="F13" s="15">
        <f t="shared" si="3"/>
        <v>129331</v>
      </c>
      <c r="G13" s="15">
        <f t="shared" si="3"/>
        <v>58813</v>
      </c>
      <c r="H13" s="15">
        <f t="shared" si="3"/>
        <v>30640</v>
      </c>
      <c r="I13" s="15">
        <f t="shared" si="3"/>
        <v>60802</v>
      </c>
      <c r="J13" s="15">
        <f t="shared" si="3"/>
        <v>37760</v>
      </c>
      <c r="K13" s="15">
        <f t="shared" si="3"/>
        <v>107207</v>
      </c>
      <c r="L13" s="13">
        <f t="shared" si="1"/>
        <v>776662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-0.0769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1.286695001736818</v>
      </c>
      <c r="C18" s="22">
        <v>1.184346666850979</v>
      </c>
      <c r="D18" s="22">
        <v>1.056779171691177</v>
      </c>
      <c r="E18" s="22">
        <v>1.092185200886266</v>
      </c>
      <c r="F18" s="22">
        <v>1.215223775555206</v>
      </c>
      <c r="G18" s="22">
        <v>1.17614187343919</v>
      </c>
      <c r="H18" s="22">
        <v>1.078921713640512</v>
      </c>
      <c r="I18" s="22">
        <v>1.15900754319039</v>
      </c>
      <c r="J18" s="22">
        <v>1.339099743253623</v>
      </c>
      <c r="K18" s="22">
        <v>1.089707417415519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390908.0499999999</v>
      </c>
      <c r="C20" s="25">
        <f aca="true" t="shared" si="4" ref="C20:K20">SUM(C21:C28)</f>
        <v>284830.30999999994</v>
      </c>
      <c r="D20" s="25">
        <f t="shared" si="4"/>
        <v>945679.2799999999</v>
      </c>
      <c r="E20" s="25">
        <f t="shared" si="4"/>
        <v>836553.3599999999</v>
      </c>
      <c r="F20" s="25">
        <f t="shared" si="4"/>
        <v>844776.98</v>
      </c>
      <c r="G20" s="25">
        <f t="shared" si="4"/>
        <v>423117.04000000004</v>
      </c>
      <c r="H20" s="25">
        <f t="shared" si="4"/>
        <v>222332.75999999998</v>
      </c>
      <c r="I20" s="25">
        <f t="shared" si="4"/>
        <v>355345.86</v>
      </c>
      <c r="J20" s="25">
        <f t="shared" si="4"/>
        <v>293898.76000000007</v>
      </c>
      <c r="K20" s="25">
        <f t="shared" si="4"/>
        <v>534523.24</v>
      </c>
      <c r="L20" s="25">
        <f>SUM(B20:K20)</f>
        <v>5131965.64</v>
      </c>
      <c r="M20"/>
    </row>
    <row r="21" spans="1:13" ht="17.25" customHeight="1">
      <c r="A21" s="26" t="s">
        <v>22</v>
      </c>
      <c r="B21" s="56">
        <f>ROUND((B15+B16)*B7,2)</f>
        <v>298924.1</v>
      </c>
      <c r="C21" s="56">
        <f aca="true" t="shared" si="5" ref="C21:K21">ROUND((C15+C16)*C7,2)</f>
        <v>230265.31</v>
      </c>
      <c r="D21" s="56">
        <f t="shared" si="5"/>
        <v>850753.73</v>
      </c>
      <c r="E21" s="56">
        <f t="shared" si="5"/>
        <v>730775.65</v>
      </c>
      <c r="F21" s="56">
        <f t="shared" si="5"/>
        <v>660903.58</v>
      </c>
      <c r="G21" s="56">
        <f t="shared" si="5"/>
        <v>340956.4</v>
      </c>
      <c r="H21" s="56">
        <f t="shared" si="5"/>
        <v>193123.83</v>
      </c>
      <c r="I21" s="56">
        <f t="shared" si="5"/>
        <v>297074.96</v>
      </c>
      <c r="J21" s="56">
        <f t="shared" si="5"/>
        <v>206955.77</v>
      </c>
      <c r="K21" s="56">
        <f t="shared" si="5"/>
        <v>470054.48</v>
      </c>
      <c r="L21" s="33">
        <f aca="true" t="shared" si="6" ref="L21:L28">SUM(B21:K21)</f>
        <v>4279787.8100000005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85700.05</v>
      </c>
      <c r="C22" s="33">
        <f t="shared" si="7"/>
        <v>42448.64</v>
      </c>
      <c r="D22" s="33">
        <f t="shared" si="7"/>
        <v>48305.09</v>
      </c>
      <c r="E22" s="33">
        <f t="shared" si="7"/>
        <v>67366.7</v>
      </c>
      <c r="F22" s="33">
        <f t="shared" si="7"/>
        <v>142242.16</v>
      </c>
      <c r="G22" s="33">
        <f t="shared" si="7"/>
        <v>60056.7</v>
      </c>
      <c r="H22" s="33">
        <f t="shared" si="7"/>
        <v>15241.66</v>
      </c>
      <c r="I22" s="33">
        <f t="shared" si="7"/>
        <v>47237.16</v>
      </c>
      <c r="J22" s="33">
        <f t="shared" si="7"/>
        <v>70178.65</v>
      </c>
      <c r="K22" s="33">
        <f t="shared" si="7"/>
        <v>42167.37</v>
      </c>
      <c r="L22" s="33">
        <f t="shared" si="6"/>
        <v>620944.18</v>
      </c>
      <c r="M22"/>
    </row>
    <row r="23" spans="1:13" ht="17.25" customHeight="1">
      <c r="A23" s="27" t="s">
        <v>24</v>
      </c>
      <c r="B23" s="33">
        <v>3291.79</v>
      </c>
      <c r="C23" s="33">
        <v>9405.72</v>
      </c>
      <c r="D23" s="33">
        <v>40152.18</v>
      </c>
      <c r="E23" s="33">
        <v>32398.62</v>
      </c>
      <c r="F23" s="33">
        <v>37437.89</v>
      </c>
      <c r="G23" s="33">
        <v>20913.47</v>
      </c>
      <c r="H23" s="33">
        <v>11396.29</v>
      </c>
      <c r="I23" s="33">
        <v>8156.52</v>
      </c>
      <c r="J23" s="33">
        <v>11977.59</v>
      </c>
      <c r="K23" s="33">
        <v>16974.38</v>
      </c>
      <c r="L23" s="33">
        <f t="shared" si="6"/>
        <v>192104.44999999998</v>
      </c>
      <c r="M23"/>
    </row>
    <row r="24" spans="1:13" ht="17.25" customHeight="1">
      <c r="A24" s="27" t="s">
        <v>25</v>
      </c>
      <c r="B24" s="33">
        <v>1914.72</v>
      </c>
      <c r="C24" s="29">
        <v>1914.72</v>
      </c>
      <c r="D24" s="29">
        <v>3829.44</v>
      </c>
      <c r="E24" s="29">
        <v>3829.44</v>
      </c>
      <c r="F24" s="33">
        <v>1914.72</v>
      </c>
      <c r="G24" s="29">
        <v>0</v>
      </c>
      <c r="H24" s="33">
        <v>1914.72</v>
      </c>
      <c r="I24" s="29">
        <v>1914.72</v>
      </c>
      <c r="J24" s="29">
        <v>3829.44</v>
      </c>
      <c r="K24" s="29">
        <v>3829.44</v>
      </c>
      <c r="L24" s="33">
        <f t="shared" si="6"/>
        <v>24891.359999999997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573.98</v>
      </c>
      <c r="C26" s="33">
        <v>418.23</v>
      </c>
      <c r="D26" s="33">
        <v>1387.37</v>
      </c>
      <c r="E26" s="33">
        <v>1225.84</v>
      </c>
      <c r="F26" s="33">
        <v>1237.38</v>
      </c>
      <c r="G26" s="33">
        <v>620.13</v>
      </c>
      <c r="H26" s="33">
        <v>325.93</v>
      </c>
      <c r="I26" s="33">
        <v>522.07</v>
      </c>
      <c r="J26" s="33">
        <v>429.77</v>
      </c>
      <c r="K26" s="33">
        <v>784.54</v>
      </c>
      <c r="L26" s="33">
        <f t="shared" si="6"/>
        <v>7525.240000000001</v>
      </c>
      <c r="M26" s="60"/>
    </row>
    <row r="27" spans="1:13" ht="17.25" customHeight="1">
      <c r="A27" s="27" t="s">
        <v>75</v>
      </c>
      <c r="B27" s="33">
        <v>347.81</v>
      </c>
      <c r="C27" s="33">
        <v>262.51</v>
      </c>
      <c r="D27" s="33">
        <v>853.39</v>
      </c>
      <c r="E27" s="33">
        <v>652.66</v>
      </c>
      <c r="F27" s="33">
        <v>711.87</v>
      </c>
      <c r="G27" s="33">
        <v>397.23</v>
      </c>
      <c r="H27" s="33">
        <v>225.25</v>
      </c>
      <c r="I27" s="33">
        <v>300.33</v>
      </c>
      <c r="J27" s="33">
        <v>361.84</v>
      </c>
      <c r="K27" s="33">
        <v>488.06</v>
      </c>
      <c r="L27" s="33">
        <f t="shared" si="6"/>
        <v>4600.95</v>
      </c>
      <c r="M27" s="60"/>
    </row>
    <row r="28" spans="1:13" ht="17.25" customHeight="1">
      <c r="A28" s="27" t="s">
        <v>76</v>
      </c>
      <c r="B28" s="33">
        <v>155.6</v>
      </c>
      <c r="C28" s="33">
        <v>115.18</v>
      </c>
      <c r="D28" s="33">
        <v>398.08</v>
      </c>
      <c r="E28" s="33">
        <v>304.45</v>
      </c>
      <c r="F28" s="33">
        <v>329.38</v>
      </c>
      <c r="G28" s="33">
        <v>173.11</v>
      </c>
      <c r="H28" s="33">
        <v>105.08</v>
      </c>
      <c r="I28" s="33">
        <v>140.1</v>
      </c>
      <c r="J28" s="33">
        <v>165.7</v>
      </c>
      <c r="K28" s="33">
        <v>224.97</v>
      </c>
      <c r="L28" s="33">
        <f t="shared" si="6"/>
        <v>2111.65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-123318.80000000002</v>
      </c>
      <c r="C31" s="33">
        <f t="shared" si="8"/>
        <v>-19903.62</v>
      </c>
      <c r="D31" s="33">
        <f t="shared" si="8"/>
        <v>-65750.64</v>
      </c>
      <c r="E31" s="33">
        <f t="shared" si="8"/>
        <v>-813309.21</v>
      </c>
      <c r="F31" s="33">
        <f t="shared" si="8"/>
        <v>-47695.020000000004</v>
      </c>
      <c r="G31" s="33">
        <f t="shared" si="8"/>
        <v>-28695.53</v>
      </c>
      <c r="H31" s="33">
        <f t="shared" si="8"/>
        <v>-20161.379999999997</v>
      </c>
      <c r="I31" s="33">
        <f t="shared" si="8"/>
        <v>-333875.01</v>
      </c>
      <c r="J31" s="33">
        <f t="shared" si="8"/>
        <v>-15932.970000000001</v>
      </c>
      <c r="K31" s="33">
        <f t="shared" si="8"/>
        <v>-38176.54</v>
      </c>
      <c r="L31" s="33">
        <f aca="true" t="shared" si="9" ref="L31:L38">SUM(B31:K31)</f>
        <v>-1506818.72</v>
      </c>
      <c r="M31"/>
    </row>
    <row r="32" spans="1:13" ht="18.75" customHeight="1">
      <c r="A32" s="27" t="s">
        <v>28</v>
      </c>
      <c r="B32" s="33">
        <f>B33+B34+B35+B36</f>
        <v>-15285.6</v>
      </c>
      <c r="C32" s="33">
        <f aca="true" t="shared" si="10" ref="C32:K32">C33+C34+C35+C36</f>
        <v>-17578</v>
      </c>
      <c r="D32" s="33">
        <f t="shared" si="10"/>
        <v>-58036</v>
      </c>
      <c r="E32" s="33">
        <f t="shared" si="10"/>
        <v>-44382.8</v>
      </c>
      <c r="F32" s="33">
        <f t="shared" si="10"/>
        <v>-40814.4</v>
      </c>
      <c r="G32" s="33">
        <f t="shared" si="10"/>
        <v>-25247.2</v>
      </c>
      <c r="H32" s="33">
        <f t="shared" si="10"/>
        <v>-11360.8</v>
      </c>
      <c r="I32" s="33">
        <f t="shared" si="10"/>
        <v>-15972</v>
      </c>
      <c r="J32" s="33">
        <f t="shared" si="10"/>
        <v>-13543.2</v>
      </c>
      <c r="K32" s="33">
        <f t="shared" si="10"/>
        <v>-33814</v>
      </c>
      <c r="L32" s="33">
        <f t="shared" si="9"/>
        <v>-276034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-15285.6</v>
      </c>
      <c r="C33" s="33">
        <f t="shared" si="11"/>
        <v>-17578</v>
      </c>
      <c r="D33" s="33">
        <f t="shared" si="11"/>
        <v>-58036</v>
      </c>
      <c r="E33" s="33">
        <f t="shared" si="11"/>
        <v>-44382.8</v>
      </c>
      <c r="F33" s="33">
        <f t="shared" si="11"/>
        <v>-40814.4</v>
      </c>
      <c r="G33" s="33">
        <f t="shared" si="11"/>
        <v>-25247.2</v>
      </c>
      <c r="H33" s="33">
        <f t="shared" si="11"/>
        <v>-11360.8</v>
      </c>
      <c r="I33" s="33">
        <f t="shared" si="11"/>
        <v>-15972</v>
      </c>
      <c r="J33" s="33">
        <f t="shared" si="11"/>
        <v>-13543.2</v>
      </c>
      <c r="K33" s="33">
        <f t="shared" si="11"/>
        <v>-33814</v>
      </c>
      <c r="L33" s="33">
        <f t="shared" si="9"/>
        <v>-276034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-108033.20000000001</v>
      </c>
      <c r="C37" s="38">
        <f aca="true" t="shared" si="12" ref="C37:K37">SUM(C38:C49)</f>
        <v>-2325.62</v>
      </c>
      <c r="D37" s="38">
        <f t="shared" si="12"/>
        <v>-7714.64</v>
      </c>
      <c r="E37" s="38">
        <f t="shared" si="12"/>
        <v>-768926.4099999999</v>
      </c>
      <c r="F37" s="38">
        <f t="shared" si="12"/>
        <v>-6880.62</v>
      </c>
      <c r="G37" s="38">
        <f t="shared" si="12"/>
        <v>-3448.33</v>
      </c>
      <c r="H37" s="38">
        <f t="shared" si="12"/>
        <v>-8800.58</v>
      </c>
      <c r="I37" s="38">
        <f t="shared" si="12"/>
        <v>-317903.01</v>
      </c>
      <c r="J37" s="38">
        <f t="shared" si="12"/>
        <v>-2389.77</v>
      </c>
      <c r="K37" s="38">
        <f t="shared" si="12"/>
        <v>-4362.54</v>
      </c>
      <c r="L37" s="33">
        <f t="shared" si="9"/>
        <v>-1230784.7199999997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-26788.55</v>
      </c>
      <c r="C39" s="17">
        <v>0</v>
      </c>
      <c r="D39" s="17">
        <v>0</v>
      </c>
      <c r="E39" s="33">
        <v>-6109.94</v>
      </c>
      <c r="F39" s="28">
        <v>0</v>
      </c>
      <c r="G39" s="28">
        <v>0</v>
      </c>
      <c r="H39" s="33">
        <v>-6988.2</v>
      </c>
      <c r="I39" s="17">
        <v>0</v>
      </c>
      <c r="J39" s="28">
        <v>0</v>
      </c>
      <c r="K39" s="17">
        <v>0</v>
      </c>
      <c r="L39" s="33">
        <f>SUM(B39:K39)</f>
        <v>-39886.689999999995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-756000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-1071000</v>
      </c>
    </row>
    <row r="48" spans="1:12" ht="18.75" customHeight="1">
      <c r="A48" s="37" t="s">
        <v>70</v>
      </c>
      <c r="B48" s="17">
        <v>-3191.71</v>
      </c>
      <c r="C48" s="17">
        <v>-2325.62</v>
      </c>
      <c r="D48" s="17">
        <v>-7714.64</v>
      </c>
      <c r="E48" s="17">
        <v>-6816.47</v>
      </c>
      <c r="F48" s="17">
        <v>-6880.62</v>
      </c>
      <c r="G48" s="17">
        <v>-3448.33</v>
      </c>
      <c r="H48" s="17">
        <v>-1812.38</v>
      </c>
      <c r="I48" s="17">
        <v>-2903.01</v>
      </c>
      <c r="J48" s="17">
        <v>-2389.77</v>
      </c>
      <c r="K48" s="17">
        <v>-4362.54</v>
      </c>
      <c r="L48" s="30">
        <f t="shared" si="13"/>
        <v>-41845.09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267589.2499999999</v>
      </c>
      <c r="C55" s="41">
        <f t="shared" si="16"/>
        <v>264926.68999999994</v>
      </c>
      <c r="D55" s="41">
        <f t="shared" si="16"/>
        <v>879928.6399999999</v>
      </c>
      <c r="E55" s="41">
        <f t="shared" si="16"/>
        <v>23244.149999999907</v>
      </c>
      <c r="F55" s="41">
        <f t="shared" si="16"/>
        <v>797081.96</v>
      </c>
      <c r="G55" s="41">
        <f t="shared" si="16"/>
        <v>394421.51</v>
      </c>
      <c r="H55" s="41">
        <f t="shared" si="16"/>
        <v>202171.37999999998</v>
      </c>
      <c r="I55" s="41">
        <f t="shared" si="16"/>
        <v>21470.849999999977</v>
      </c>
      <c r="J55" s="41">
        <f t="shared" si="16"/>
        <v>277965.79000000004</v>
      </c>
      <c r="K55" s="41">
        <f t="shared" si="16"/>
        <v>496346.7</v>
      </c>
      <c r="L55" s="42">
        <f t="shared" si="14"/>
        <v>3625146.9199999995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267589.25</v>
      </c>
      <c r="C61" s="41">
        <f aca="true" t="shared" si="18" ref="C61:J61">SUM(C62:C73)</f>
        <v>264926.7</v>
      </c>
      <c r="D61" s="41">
        <f t="shared" si="18"/>
        <v>879928.64202501</v>
      </c>
      <c r="E61" s="41">
        <f t="shared" si="18"/>
        <v>23244.150035000377</v>
      </c>
      <c r="F61" s="41">
        <f t="shared" si="18"/>
        <v>797081.963729066</v>
      </c>
      <c r="G61" s="41">
        <f t="shared" si="18"/>
        <v>394421.50904371974</v>
      </c>
      <c r="H61" s="41">
        <f t="shared" si="18"/>
        <v>202171.3836005951</v>
      </c>
      <c r="I61" s="41">
        <f>SUM(I62:I78)</f>
        <v>21470.8495061308</v>
      </c>
      <c r="J61" s="41">
        <f t="shared" si="18"/>
        <v>277965.78846075834</v>
      </c>
      <c r="K61" s="41">
        <f>SUM(K62:K75)</f>
        <v>496346.71</v>
      </c>
      <c r="L61" s="46">
        <f>SUM(B61:K61)</f>
        <v>3625146.94640028</v>
      </c>
      <c r="M61" s="40"/>
    </row>
    <row r="62" spans="1:13" ht="18.75" customHeight="1">
      <c r="A62" s="47" t="s">
        <v>46</v>
      </c>
      <c r="B62" s="48">
        <v>267589.25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267589.25</v>
      </c>
      <c r="M62"/>
    </row>
    <row r="63" spans="1:13" ht="18.75" customHeight="1">
      <c r="A63" s="47" t="s">
        <v>55</v>
      </c>
      <c r="B63" s="17">
        <v>0</v>
      </c>
      <c r="C63" s="48">
        <v>231519.44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231519.44</v>
      </c>
      <c r="M63"/>
    </row>
    <row r="64" spans="1:13" ht="18.75" customHeight="1">
      <c r="A64" s="47" t="s">
        <v>56</v>
      </c>
      <c r="B64" s="17">
        <v>0</v>
      </c>
      <c r="C64" s="48">
        <v>33407.26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33407.26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879928.64202501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879928.64202501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23244.150035000377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23244.150035000377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797081.963729066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797081.963729066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394421.50904371974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394421.50904371974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202171.3836005951</v>
      </c>
      <c r="I69" s="17">
        <v>0</v>
      </c>
      <c r="J69" s="17">
        <v>0</v>
      </c>
      <c r="K69" s="17">
        <v>0</v>
      </c>
      <c r="L69" s="46">
        <f t="shared" si="19"/>
        <v>202171.3836005951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21470.8495061308</v>
      </c>
      <c r="J70" s="17">
        <v>0</v>
      </c>
      <c r="K70" s="17">
        <v>0</v>
      </c>
      <c r="L70" s="46">
        <f t="shared" si="19"/>
        <v>21470.8495061308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277965.78846075834</v>
      </c>
      <c r="K71" s="17">
        <v>0</v>
      </c>
      <c r="L71" s="46">
        <f t="shared" si="19"/>
        <v>277965.78846075834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261177.64</v>
      </c>
      <c r="L72" s="46">
        <f t="shared" si="19"/>
        <v>261177.64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235169.07</v>
      </c>
      <c r="L73" s="46">
        <f t="shared" si="19"/>
        <v>235169.07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2023-02-16T18:11:09Z</dcterms:modified>
  <cp:category/>
  <cp:version/>
  <cp:contentType/>
  <cp:contentStatus/>
</cp:coreProperties>
</file>