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<sst xmlns="http://schemas.openxmlformats.org/spreadsheetml/2006/main" count="86" uniqueCount="85">
  <si>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</si>
  <si>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</si>
  <si>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</si>
  <si>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</si>
  <si>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</si>
  <si>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</si>
  <si>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</si>
  <si>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</si>
  <si>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</si>
  <si>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</si>
  <si>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</si>
  <si>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</si>
  <si>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</si>
  <si>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</si>
  <si>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</si>
  <si>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</si>
  <si>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</si>
  <si>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</si>
  <si>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</si>
  <si>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</si>
  <si>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</si>
  <si>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</si>
  <si>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</si>
  <si>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</si>
  <si>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</si>
  <si>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</si>
  <si>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</si>
  <si>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</si>
  <si>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</si>
  <si>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</si>
  <si>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</si>
  <si>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</si>
  <si>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</si>
  <si>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</si>
  <si>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</si>
  <si>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</si>
  <si>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</si>
  <si>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</si>
  <si>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</si>
  <si>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</si>
  <si>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</si>
  <si>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</si>
  <si>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</si>
  <si>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</si>
  <si>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</si>
  <si>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</si>
  <si>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</si>
  <si>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</si>
  <si>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</si>
  <si>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</si>
  <si>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</si>
  <si>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</si>
  <si>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</si>
  <si>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</si>
  <si>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</si>
  <si>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</si>
  <si>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</si>
  <si>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</si>
  <si>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</si>
  <si>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</si>
  <si>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</si>
  <si>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</si>
  <si>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</si>
  <si>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</si>
  <si>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</si>
  <si>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</si>
  <si>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</si>
  <si>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</si>
  <si>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</si>
  <si>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</si>
  <si>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</si>
  <si>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</si>
  <si>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</si>
  <si>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</si>
  <si>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</si>
  <si>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</si>
  <si>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</si>
  <si>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</si>
  <si>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</si>
  <si>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</si>
  <si>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</si>
  <si>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</si>
  <si>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</si>
  <si>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</si>
  <si>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08/02/23 - VENCIMENTO 15/02/23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</si>
</sst>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87884</v>
      </c>
      <c r="C7" s="10">
        <f aca="true" t="shared" si="0" ref="C7:K7">C8+C11</f>
        <v>109774</v>
      </c>
      <c r="D7" s="10">
        <f t="shared" si="0"/>
        <v>322234</v>
      </c>
      <c r="E7" s="10">
        <f t="shared" si="0"/>
        <v>264686</v>
      </c>
      <c r="F7" s="10">
        <f t="shared" si="0"/>
        <v>270922</v>
      </c>
      <c r="G7" s="10">
        <f t="shared" si="0"/>
        <v>150753</v>
      </c>
      <c r="H7" s="10">
        <f t="shared" si="0"/>
        <v>82825</v>
      </c>
      <c r="I7" s="10">
        <f t="shared" si="0"/>
        <v>120077</v>
      </c>
      <c r="J7" s="10">
        <f t="shared" si="0"/>
        <v>121987</v>
      </c>
      <c r="K7" s="10">
        <f t="shared" si="0"/>
        <v>219889</v>
      </c>
      <c r="L7" s="10">
        <f aca="true" t="shared" si="1" ref="L7:L13">SUM(B7:K7)</f>
        <v>1751031</v>
      </c>
      <c r="M7" s="11"/>
    </row>
    <row r="8" spans="1:13" ht="17.25" customHeight="1">
      <c r="A8" s="12" t="s">
        <v>82</v>
      </c>
      <c r="B8" s="13">
        <f>B9+B10</f>
        <v>5986</v>
      </c>
      <c r="C8" s="13">
        <f aca="true" t="shared" si="2" ref="C8:K8">C9+C10</f>
        <v>6782</v>
      </c>
      <c r="D8" s="13">
        <f t="shared" si="2"/>
        <v>20346</v>
      </c>
      <c r="E8" s="13">
        <f t="shared" si="2"/>
        <v>14825</v>
      </c>
      <c r="F8" s="13">
        <f t="shared" si="2"/>
        <v>13367</v>
      </c>
      <c r="G8" s="13">
        <f t="shared" si="2"/>
        <v>10599</v>
      </c>
      <c r="H8" s="13">
        <f t="shared" si="2"/>
        <v>5013</v>
      </c>
      <c r="I8" s="13">
        <f t="shared" si="2"/>
        <v>5215</v>
      </c>
      <c r="J8" s="13">
        <f t="shared" si="2"/>
        <v>7689</v>
      </c>
      <c r="K8" s="13">
        <f t="shared" si="2"/>
        <v>12558</v>
      </c>
      <c r="L8" s="13">
        <f t="shared" si="1"/>
        <v>102380</v>
      </c>
      <c r="M8"/>
    </row>
    <row r="9" spans="1:13" ht="17.25" customHeight="1">
      <c r="A9" s="14" t="s">
        <v>18</v>
      </c>
      <c r="B9" s="15">
        <v>5986</v>
      </c>
      <c r="C9" s="15">
        <v>6782</v>
      </c>
      <c r="D9" s="15">
        <v>20346</v>
      </c>
      <c r="E9" s="15">
        <v>14825</v>
      </c>
      <c r="F9" s="15">
        <v>13367</v>
      </c>
      <c r="G9" s="15">
        <v>10599</v>
      </c>
      <c r="H9" s="15">
        <v>4955</v>
      </c>
      <c r="I9" s="15">
        <v>5215</v>
      </c>
      <c r="J9" s="15">
        <v>7689</v>
      </c>
      <c r="K9" s="15">
        <v>12558</v>
      </c>
      <c r="L9" s="13">
        <f t="shared" si="1"/>
        <v>102322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58</v>
      </c>
      <c r="I10" s="15">
        <v>0</v>
      </c>
      <c r="J10" s="15">
        <v>0</v>
      </c>
      <c r="K10" s="15">
        <v>0</v>
      </c>
      <c r="L10" s="13">
        <f t="shared" si="1"/>
        <v>58</v>
      </c>
      <c r="M10"/>
    </row>
    <row r="11" spans="1:13" ht="17.25" customHeight="1">
      <c r="A11" s="12" t="s">
        <v>71</v>
      </c>
      <c r="B11" s="15">
        <v>81898</v>
      </c>
      <c r="C11" s="15">
        <v>102992</v>
      </c>
      <c r="D11" s="15">
        <v>301888</v>
      </c>
      <c r="E11" s="15">
        <v>249861</v>
      </c>
      <c r="F11" s="15">
        <v>257555</v>
      </c>
      <c r="G11" s="15">
        <v>140154</v>
      </c>
      <c r="H11" s="15">
        <v>77812</v>
      </c>
      <c r="I11" s="15">
        <v>114862</v>
      </c>
      <c r="J11" s="15">
        <v>114298</v>
      </c>
      <c r="K11" s="15">
        <v>207331</v>
      </c>
      <c r="L11" s="13">
        <f t="shared" si="1"/>
        <v>1648651</v>
      </c>
      <c r="M11" s="60"/>
    </row>
    <row r="12" spans="1:13" ht="17.25" customHeight="1">
      <c r="A12" s="14" t="s">
        <v>83</v>
      </c>
      <c r="B12" s="15">
        <v>9623</v>
      </c>
      <c r="C12" s="15">
        <v>7738</v>
      </c>
      <c r="D12" s="15">
        <v>26409</v>
      </c>
      <c r="E12" s="15">
        <v>25450</v>
      </c>
      <c r="F12" s="15">
        <v>22357</v>
      </c>
      <c r="G12" s="15">
        <v>13019</v>
      </c>
      <c r="H12" s="15">
        <v>7067</v>
      </c>
      <c r="I12" s="15">
        <v>6565</v>
      </c>
      <c r="J12" s="15">
        <v>8177</v>
      </c>
      <c r="K12" s="15">
        <v>13451</v>
      </c>
      <c r="L12" s="13">
        <f t="shared" si="1"/>
        <v>139856</v>
      </c>
      <c r="M12" s="60"/>
    </row>
    <row r="13" spans="1:13" ht="17.25" customHeight="1">
      <c r="A13" s="14" t="s">
        <v>72</v>
      </c>
      <c r="B13" s="15">
        <f>+B11-B12</f>
        <v>72275</v>
      </c>
      <c r="C13" s="15">
        <f aca="true" t="shared" si="3" ref="C13:K13">+C11-C12</f>
        <v>95254</v>
      </c>
      <c r="D13" s="15">
        <f t="shared" si="3"/>
        <v>275479</v>
      </c>
      <c r="E13" s="15">
        <f t="shared" si="3"/>
        <v>224411</v>
      </c>
      <c r="F13" s="15">
        <f t="shared" si="3"/>
        <v>235198</v>
      </c>
      <c r="G13" s="15">
        <f t="shared" si="3"/>
        <v>127135</v>
      </c>
      <c r="H13" s="15">
        <f t="shared" si="3"/>
        <v>70745</v>
      </c>
      <c r="I13" s="15">
        <f t="shared" si="3"/>
        <v>108297</v>
      </c>
      <c r="J13" s="15">
        <f t="shared" si="3"/>
        <v>106121</v>
      </c>
      <c r="K13" s="15">
        <f t="shared" si="3"/>
        <v>193880</v>
      </c>
      <c r="L13" s="13">
        <f t="shared" si="1"/>
        <v>1508795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1.231060999817924</v>
      </c>
      <c r="C18" s="22">
        <v>1.15093077501139</v>
      </c>
      <c r="D18" s="22">
        <v>1.033036544919119</v>
      </c>
      <c r="E18" s="22">
        <v>1.041453613700022</v>
      </c>
      <c r="F18" s="22">
        <v>1.186428498087635</v>
      </c>
      <c r="G18" s="22">
        <v>1.152095218552826</v>
      </c>
      <c r="H18" s="22">
        <v>1.031918577751962</v>
      </c>
      <c r="I18" s="22">
        <v>1.144188863803161</v>
      </c>
      <c r="J18" s="22">
        <v>1.271996120771831</v>
      </c>
      <c r="K18" s="22">
        <v>1.079668919620497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786107.5300000001</v>
      </c>
      <c r="C20" s="25">
        <f aca="true" t="shared" si="4" ref="C20:K20">SUM(C21:C28)</f>
        <v>535685.66</v>
      </c>
      <c r="D20" s="25">
        <f t="shared" si="4"/>
        <v>1687411.04</v>
      </c>
      <c r="E20" s="25">
        <f t="shared" si="4"/>
        <v>1410276.7999999998</v>
      </c>
      <c r="F20" s="25">
        <f t="shared" si="4"/>
        <v>1474208</v>
      </c>
      <c r="G20" s="25">
        <f t="shared" si="4"/>
        <v>872799.99</v>
      </c>
      <c r="H20" s="25">
        <f t="shared" si="4"/>
        <v>474841.83999999997</v>
      </c>
      <c r="I20" s="25">
        <f t="shared" si="4"/>
        <v>620178.0599999999</v>
      </c>
      <c r="J20" s="25">
        <f t="shared" si="4"/>
        <v>762782.9799999999</v>
      </c>
      <c r="K20" s="25">
        <f t="shared" si="4"/>
        <v>947693.9499999998</v>
      </c>
      <c r="L20" s="25">
        <f>SUM(B20:K20)</f>
        <v>9571985.85</v>
      </c>
      <c r="M20"/>
    </row>
    <row r="21" spans="1:13" ht="17.25" customHeight="1">
      <c r="A21" s="26" t="s">
        <v>22</v>
      </c>
      <c r="B21" s="56">
        <f>ROUND((B15+B16)*B7,2)</f>
        <v>633195.43</v>
      </c>
      <c r="C21" s="56">
        <f aca="true" t="shared" si="5" ref="C21:K21">ROUND((C15+C16)*C7,2)</f>
        <v>450468.59</v>
      </c>
      <c r="D21" s="56">
        <f t="shared" si="5"/>
        <v>1573790.86</v>
      </c>
      <c r="E21" s="56">
        <f t="shared" si="5"/>
        <v>1309454.58</v>
      </c>
      <c r="F21" s="56">
        <f t="shared" si="5"/>
        <v>1184254.25</v>
      </c>
      <c r="G21" s="56">
        <f t="shared" si="5"/>
        <v>724579.22</v>
      </c>
      <c r="H21" s="56">
        <f t="shared" si="5"/>
        <v>438508.68</v>
      </c>
      <c r="I21" s="56">
        <f t="shared" si="5"/>
        <v>527090</v>
      </c>
      <c r="J21" s="56">
        <f t="shared" si="5"/>
        <v>576693.54</v>
      </c>
      <c r="K21" s="56">
        <f t="shared" si="5"/>
        <v>848881.48</v>
      </c>
      <c r="L21" s="33">
        <f aca="true" t="shared" si="6" ref="L21:L28">SUM(B21:K21)</f>
        <v>8266916.629999999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146306.77</v>
      </c>
      <c r="C22" s="33">
        <f t="shared" si="7"/>
        <v>67989.57</v>
      </c>
      <c r="D22" s="33">
        <f t="shared" si="7"/>
        <v>51992.61</v>
      </c>
      <c r="E22" s="33">
        <f t="shared" si="7"/>
        <v>54281.62</v>
      </c>
      <c r="F22" s="33">
        <f t="shared" si="7"/>
        <v>220778.74</v>
      </c>
      <c r="G22" s="33">
        <f t="shared" si="7"/>
        <v>110205.03</v>
      </c>
      <c r="H22" s="33">
        <f t="shared" si="7"/>
        <v>13996.57</v>
      </c>
      <c r="I22" s="33">
        <f t="shared" si="7"/>
        <v>76000.51</v>
      </c>
      <c r="J22" s="33">
        <f t="shared" si="7"/>
        <v>156858.41</v>
      </c>
      <c r="K22" s="33">
        <f t="shared" si="7"/>
        <v>67629.47</v>
      </c>
      <c r="L22" s="33">
        <f t="shared" si="6"/>
        <v>966039.3</v>
      </c>
      <c r="M22"/>
    </row>
    <row r="23" spans="1:13" ht="17.25" customHeight="1">
      <c r="A23" s="27" t="s">
        <v>24</v>
      </c>
      <c r="B23" s="33">
        <v>3515.15</v>
      </c>
      <c r="C23" s="33">
        <v>14475.99</v>
      </c>
      <c r="D23" s="33">
        <v>55104.49</v>
      </c>
      <c r="E23" s="33">
        <v>40548.4</v>
      </c>
      <c r="F23" s="33">
        <v>64958.58</v>
      </c>
      <c r="G23" s="33">
        <v>36698.36</v>
      </c>
      <c r="H23" s="33">
        <v>19684.85</v>
      </c>
      <c r="I23" s="33">
        <v>14201.68</v>
      </c>
      <c r="J23" s="33">
        <v>24222.19</v>
      </c>
      <c r="K23" s="33">
        <v>25830.07</v>
      </c>
      <c r="L23" s="33">
        <f t="shared" si="6"/>
        <v>299239.75999999995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672.05</v>
      </c>
      <c r="C26" s="33">
        <v>458.61</v>
      </c>
      <c r="D26" s="33">
        <v>1442.17</v>
      </c>
      <c r="E26" s="33">
        <v>1205.65</v>
      </c>
      <c r="F26" s="33">
        <v>1260.46</v>
      </c>
      <c r="G26" s="33">
        <v>747.04</v>
      </c>
      <c r="H26" s="33">
        <v>406.69</v>
      </c>
      <c r="I26" s="33">
        <v>530.72</v>
      </c>
      <c r="J26" s="33">
        <v>651.86</v>
      </c>
      <c r="K26" s="33">
        <v>810.5</v>
      </c>
      <c r="L26" s="33">
        <f t="shared" si="6"/>
        <v>8185.75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-134916.92</v>
      </c>
      <c r="C31" s="33">
        <f t="shared" si="8"/>
        <v>-32390.96</v>
      </c>
      <c r="D31" s="33">
        <f t="shared" si="8"/>
        <v>-97541.76999999999</v>
      </c>
      <c r="E31" s="33">
        <f t="shared" si="8"/>
        <v>-78044.13999999994</v>
      </c>
      <c r="F31" s="33">
        <f t="shared" si="8"/>
        <v>-65823.73000000001</v>
      </c>
      <c r="G31" s="33">
        <f t="shared" si="8"/>
        <v>-50789.64</v>
      </c>
      <c r="H31" s="33">
        <f t="shared" si="8"/>
        <v>-31051.66</v>
      </c>
      <c r="I31" s="33">
        <f t="shared" si="8"/>
        <v>-35080.43</v>
      </c>
      <c r="J31" s="33">
        <f t="shared" si="8"/>
        <v>-37456.36</v>
      </c>
      <c r="K31" s="33">
        <f t="shared" si="8"/>
        <v>-59762.09</v>
      </c>
      <c r="L31" s="33">
        <f aca="true" t="shared" si="9" ref="L31:L38">SUM(B31:K31)</f>
        <v>-622857.7</v>
      </c>
      <c r="M31"/>
    </row>
    <row r="32" spans="1:13" ht="18.75" customHeight="1">
      <c r="A32" s="27" t="s">
        <v>28</v>
      </c>
      <c r="B32" s="33">
        <f>B33+B34+B35+B36</f>
        <v>-26338.4</v>
      </c>
      <c r="C32" s="33">
        <f aca="true" t="shared" si="10" ref="C32:K32">C33+C34+C35+C36</f>
        <v>-29840.8</v>
      </c>
      <c r="D32" s="33">
        <f t="shared" si="10"/>
        <v>-89522.4</v>
      </c>
      <c r="E32" s="33">
        <f t="shared" si="10"/>
        <v>-65230</v>
      </c>
      <c r="F32" s="33">
        <f t="shared" si="10"/>
        <v>-58814.8</v>
      </c>
      <c r="G32" s="33">
        <f t="shared" si="10"/>
        <v>-46635.6</v>
      </c>
      <c r="H32" s="33">
        <f t="shared" si="10"/>
        <v>-21802</v>
      </c>
      <c r="I32" s="33">
        <f t="shared" si="10"/>
        <v>-32129.3</v>
      </c>
      <c r="J32" s="33">
        <f t="shared" si="10"/>
        <v>-33831.6</v>
      </c>
      <c r="K32" s="33">
        <f t="shared" si="10"/>
        <v>-55255.2</v>
      </c>
      <c r="L32" s="33">
        <f t="shared" si="9"/>
        <v>-459400.0999999999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-26338.4</v>
      </c>
      <c r="C33" s="33">
        <f t="shared" si="11"/>
        <v>-29840.8</v>
      </c>
      <c r="D33" s="33">
        <f t="shared" si="11"/>
        <v>-89522.4</v>
      </c>
      <c r="E33" s="33">
        <f t="shared" si="11"/>
        <v>-65230</v>
      </c>
      <c r="F33" s="33">
        <f t="shared" si="11"/>
        <v>-58814.8</v>
      </c>
      <c r="G33" s="33">
        <f t="shared" si="11"/>
        <v>-46635.6</v>
      </c>
      <c r="H33" s="33">
        <f t="shared" si="11"/>
        <v>-21802</v>
      </c>
      <c r="I33" s="33">
        <f t="shared" si="11"/>
        <v>-22946</v>
      </c>
      <c r="J33" s="33">
        <f t="shared" si="11"/>
        <v>-33831.6</v>
      </c>
      <c r="K33" s="33">
        <f t="shared" si="11"/>
        <v>-55255.2</v>
      </c>
      <c r="L33" s="33">
        <f t="shared" si="9"/>
        <v>-450216.79999999993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-9183.3</v>
      </c>
      <c r="J36" s="17">
        <v>0</v>
      </c>
      <c r="K36" s="17">
        <v>0</v>
      </c>
      <c r="L36" s="33">
        <f t="shared" si="9"/>
        <v>-9183.3</v>
      </c>
      <c r="M36"/>
    </row>
    <row r="37" spans="1:13" s="36" customFormat="1" ht="18.75" customHeight="1">
      <c r="A37" s="27" t="s">
        <v>32</v>
      </c>
      <c r="B37" s="38">
        <f>SUM(B38:B49)</f>
        <v>-108578.52</v>
      </c>
      <c r="C37" s="38">
        <f aca="true" t="shared" si="12" ref="C37:K37">SUM(C38:C49)</f>
        <v>-2550.16</v>
      </c>
      <c r="D37" s="38">
        <f t="shared" si="12"/>
        <v>-8019.37</v>
      </c>
      <c r="E37" s="38">
        <f t="shared" si="12"/>
        <v>-12814.139999999945</v>
      </c>
      <c r="F37" s="38">
        <f t="shared" si="12"/>
        <v>-7008.93</v>
      </c>
      <c r="G37" s="38">
        <f t="shared" si="12"/>
        <v>-4154.04</v>
      </c>
      <c r="H37" s="38">
        <f t="shared" si="12"/>
        <v>-9249.66</v>
      </c>
      <c r="I37" s="38">
        <f t="shared" si="12"/>
        <v>-2951.13</v>
      </c>
      <c r="J37" s="38">
        <f t="shared" si="12"/>
        <v>-3624.76</v>
      </c>
      <c r="K37" s="38">
        <f t="shared" si="12"/>
        <v>-4506.89</v>
      </c>
      <c r="L37" s="33">
        <f t="shared" si="9"/>
        <v>-163457.59999999998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-3737.03</v>
      </c>
      <c r="C48" s="17">
        <v>-2550.16</v>
      </c>
      <c r="D48" s="17">
        <v>-8019.37</v>
      </c>
      <c r="E48" s="17">
        <v>-6704.2</v>
      </c>
      <c r="F48" s="17">
        <v>-7008.93</v>
      </c>
      <c r="G48" s="17">
        <v>-4154.04</v>
      </c>
      <c r="H48" s="17">
        <v>-2261.46</v>
      </c>
      <c r="I48" s="17">
        <v>-2951.13</v>
      </c>
      <c r="J48" s="17">
        <v>-3624.76</v>
      </c>
      <c r="K48" s="17">
        <v>-4506.89</v>
      </c>
      <c r="L48" s="30">
        <f t="shared" si="13"/>
        <v>-45517.97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651190.6100000001</v>
      </c>
      <c r="C55" s="41">
        <f t="shared" si="16"/>
        <v>503294.7</v>
      </c>
      <c r="D55" s="41">
        <f t="shared" si="16"/>
        <v>1589869.27</v>
      </c>
      <c r="E55" s="41">
        <f t="shared" si="16"/>
        <v>1332232.66</v>
      </c>
      <c r="F55" s="41">
        <f t="shared" si="16"/>
        <v>1408384.27</v>
      </c>
      <c r="G55" s="41">
        <f t="shared" si="16"/>
        <v>822010.35</v>
      </c>
      <c r="H55" s="41">
        <f t="shared" si="16"/>
        <v>443790.18</v>
      </c>
      <c r="I55" s="41">
        <f t="shared" si="16"/>
        <v>585097.6299999999</v>
      </c>
      <c r="J55" s="41">
        <f t="shared" si="16"/>
        <v>725326.6199999999</v>
      </c>
      <c r="K55" s="41">
        <f t="shared" si="16"/>
        <v>887931.8599999999</v>
      </c>
      <c r="L55" s="42">
        <f t="shared" si="14"/>
        <v>8949128.149999999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651190.61</v>
      </c>
      <c r="C61" s="41">
        <f aca="true" t="shared" si="18" ref="C61:J61">SUM(C62:C73)</f>
        <v>503294.7</v>
      </c>
      <c r="D61" s="41">
        <f t="shared" si="18"/>
        <v>1589869.2724095995</v>
      </c>
      <c r="E61" s="41">
        <f t="shared" si="18"/>
        <v>1332232.6643170153</v>
      </c>
      <c r="F61" s="41">
        <f t="shared" si="18"/>
        <v>1408384.271077616</v>
      </c>
      <c r="G61" s="41">
        <f t="shared" si="18"/>
        <v>822010.3547864599</v>
      </c>
      <c r="H61" s="41">
        <f t="shared" si="18"/>
        <v>443790.1833747043</v>
      </c>
      <c r="I61" s="41">
        <f>SUM(I62:I78)</f>
        <v>585097.628220342</v>
      </c>
      <c r="J61" s="41">
        <f t="shared" si="18"/>
        <v>725326.6157127499</v>
      </c>
      <c r="K61" s="41">
        <f>SUM(K62:K75)</f>
        <v>887931.86</v>
      </c>
      <c r="L61" s="46">
        <f>SUM(B61:K61)</f>
        <v>8949128.159898488</v>
      </c>
      <c r="M61" s="40"/>
    </row>
    <row r="62" spans="1:13" ht="18.75" customHeight="1">
      <c r="A62" s="47" t="s">
        <v>46</v>
      </c>
      <c r="B62" s="48">
        <v>651190.61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651190.61</v>
      </c>
      <c r="M62"/>
    </row>
    <row r="63" spans="1:13" ht="18.75" customHeight="1">
      <c r="A63" s="47" t="s">
        <v>55</v>
      </c>
      <c r="B63" s="17">
        <v>0</v>
      </c>
      <c r="C63" s="48">
        <v>439829.24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439829.24</v>
      </c>
      <c r="M63"/>
    </row>
    <row r="64" spans="1:13" ht="18.75" customHeight="1">
      <c r="A64" s="47" t="s">
        <v>56</v>
      </c>
      <c r="B64" s="17">
        <v>0</v>
      </c>
      <c r="C64" s="48">
        <v>63465.46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63465.46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1589869.2724095995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1589869.2724095995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1332232.6643170153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1332232.6643170153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1408384.271077616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1408384.271077616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822010.3547864599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822010.3547864599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443790.1833747043</v>
      </c>
      <c r="I69" s="17">
        <v>0</v>
      </c>
      <c r="J69" s="17">
        <v>0</v>
      </c>
      <c r="K69" s="17">
        <v>0</v>
      </c>
      <c r="L69" s="46">
        <f t="shared" si="19"/>
        <v>443790.1833747043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585097.628220342</v>
      </c>
      <c r="J70" s="17">
        <v>0</v>
      </c>
      <c r="K70" s="17">
        <v>0</v>
      </c>
      <c r="L70" s="46">
        <f t="shared" si="19"/>
        <v>585097.628220342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725326.6157127499</v>
      </c>
      <c r="K71" s="17">
        <v>0</v>
      </c>
      <c r="L71" s="46">
        <f t="shared" si="19"/>
        <v>725326.6157127499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508873.75</v>
      </c>
      <c r="L72" s="46">
        <f t="shared" si="19"/>
        <v>508873.75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379058.11</v>
      </c>
      <c r="L73" s="46">
        <f t="shared" si="19"/>
        <v>379058.11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2023-02-14T17:56:26Z</dcterms:modified>
  <cp:category/>
  <cp:version/>
  <cp:contentType/>
  <cp:contentStatus/>
</cp:coreProperties>
</file>