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<sst xmlns="http://schemas.openxmlformats.org/spreadsheetml/2006/main" count="86" uniqueCount="85">
  <si>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</si>
  <si>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</si>
  <si>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</si>
  <si>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</si>
  <si>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</si>
  <si>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</si>
  <si>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</si>
  <si>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</si>
  <si>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</si>
  <si>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</si>
  <si>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</si>
  <si>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</si>
  <si>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</si>
  <si>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</si>
  <si>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</si>
  <si>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</si>
  <si>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</si>
  <si>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</si>
  <si>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</si>
  <si>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</si>
  <si>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</si>
  <si>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</si>
  <si>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</si>
  <si>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</si>
  <si>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</si>
  <si>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</si>
  <si>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</si>
  <si>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</si>
  <si>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</si>
  <si>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</si>
  <si>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</si>
  <si>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</si>
  <si>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</si>
  <si>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</si>
  <si>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</si>
  <si>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</si>
  <si>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</si>
  <si>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</si>
  <si>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</si>
  <si>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</si>
  <si>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</si>
  <si>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</si>
  <si>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</si>
  <si>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</si>
  <si>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</si>
  <si>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</si>
  <si>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</si>
  <si>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</si>
  <si>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</si>
  <si>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</si>
  <si>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</si>
  <si>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</si>
  <si>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</si>
  <si>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</si>
  <si>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</si>
  <si>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</si>
  <si>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</si>
  <si>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</si>
  <si>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</si>
  <si>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</si>
  <si>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</si>
  <si>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</si>
  <si>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</si>
  <si>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</si>
  <si>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</si>
  <si>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</si>
  <si>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</si>
  <si>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</si>
  <si>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</si>
  <si>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</si>
  <si>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</si>
  <si>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</si>
  <si>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</si>
  <si>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</si>
  <si>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</si>
  <si>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</si>
  <si>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</si>
  <si>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</si>
  <si>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</si>
  <si>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</si>
  <si>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</si>
  <si>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</si>
  <si>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</si>
  <si>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</si>
  <si>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07/02/23 - VENCIMENTO 14/02/23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</si>
</sst>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82798</v>
      </c>
      <c r="C7" s="10">
        <f aca="true" t="shared" si="0" ref="C7:K7">C8+C11</f>
        <v>104402</v>
      </c>
      <c r="D7" s="10">
        <f t="shared" si="0"/>
        <v>308224</v>
      </c>
      <c r="E7" s="10">
        <f t="shared" si="0"/>
        <v>241512</v>
      </c>
      <c r="F7" s="10">
        <f t="shared" si="0"/>
        <v>249915</v>
      </c>
      <c r="G7" s="10">
        <f t="shared" si="0"/>
        <v>146007</v>
      </c>
      <c r="H7" s="10">
        <f t="shared" si="0"/>
        <v>77988</v>
      </c>
      <c r="I7" s="10">
        <f t="shared" si="0"/>
        <v>116301</v>
      </c>
      <c r="J7" s="10">
        <f t="shared" si="0"/>
        <v>118528</v>
      </c>
      <c r="K7" s="10">
        <f t="shared" si="0"/>
        <v>214300</v>
      </c>
      <c r="L7" s="10">
        <f aca="true" t="shared" si="1" ref="L7:L13">SUM(B7:K7)</f>
        <v>1659975</v>
      </c>
      <c r="M7" s="11"/>
    </row>
    <row r="8" spans="1:13" ht="17.25" customHeight="1">
      <c r="A8" s="12" t="s">
        <v>82</v>
      </c>
      <c r="B8" s="13">
        <f>B9+B10</f>
        <v>5604</v>
      </c>
      <c r="C8" s="13">
        <f aca="true" t="shared" si="2" ref="C8:K8">C9+C10</f>
        <v>6600</v>
      </c>
      <c r="D8" s="13">
        <f t="shared" si="2"/>
        <v>20171</v>
      </c>
      <c r="E8" s="13">
        <f t="shared" si="2"/>
        <v>13718</v>
      </c>
      <c r="F8" s="13">
        <f t="shared" si="2"/>
        <v>12578</v>
      </c>
      <c r="G8" s="13">
        <f t="shared" si="2"/>
        <v>10527</v>
      </c>
      <c r="H8" s="13">
        <f t="shared" si="2"/>
        <v>4707</v>
      </c>
      <c r="I8" s="13">
        <f t="shared" si="2"/>
        <v>5344</v>
      </c>
      <c r="J8" s="13">
        <f t="shared" si="2"/>
        <v>7686</v>
      </c>
      <c r="K8" s="13">
        <f t="shared" si="2"/>
        <v>12605</v>
      </c>
      <c r="L8" s="13">
        <f t="shared" si="1"/>
        <v>99540</v>
      </c>
      <c r="M8"/>
    </row>
    <row r="9" spans="1:13" ht="17.25" customHeight="1">
      <c r="A9" s="14" t="s">
        <v>18</v>
      </c>
      <c r="B9" s="15">
        <v>5604</v>
      </c>
      <c r="C9" s="15">
        <v>6600</v>
      </c>
      <c r="D9" s="15">
        <v>20171</v>
      </c>
      <c r="E9" s="15">
        <v>13718</v>
      </c>
      <c r="F9" s="15">
        <v>12578</v>
      </c>
      <c r="G9" s="15">
        <v>10527</v>
      </c>
      <c r="H9" s="15">
        <v>4656</v>
      </c>
      <c r="I9" s="15">
        <v>5344</v>
      </c>
      <c r="J9" s="15">
        <v>7686</v>
      </c>
      <c r="K9" s="15">
        <v>12605</v>
      </c>
      <c r="L9" s="13">
        <f t="shared" si="1"/>
        <v>99489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51</v>
      </c>
      <c r="I10" s="15">
        <v>0</v>
      </c>
      <c r="J10" s="15">
        <v>0</v>
      </c>
      <c r="K10" s="15">
        <v>0</v>
      </c>
      <c r="L10" s="13">
        <f t="shared" si="1"/>
        <v>51</v>
      </c>
      <c r="M10"/>
    </row>
    <row r="11" spans="1:13" ht="17.25" customHeight="1">
      <c r="A11" s="12" t="s">
        <v>71</v>
      </c>
      <c r="B11" s="15">
        <v>77194</v>
      </c>
      <c r="C11" s="15">
        <v>97802</v>
      </c>
      <c r="D11" s="15">
        <v>288053</v>
      </c>
      <c r="E11" s="15">
        <v>227794</v>
      </c>
      <c r="F11" s="15">
        <v>237337</v>
      </c>
      <c r="G11" s="15">
        <v>135480</v>
      </c>
      <c r="H11" s="15">
        <v>73281</v>
      </c>
      <c r="I11" s="15">
        <v>110957</v>
      </c>
      <c r="J11" s="15">
        <v>110842</v>
      </c>
      <c r="K11" s="15">
        <v>201695</v>
      </c>
      <c r="L11" s="13">
        <f t="shared" si="1"/>
        <v>1560435</v>
      </c>
      <c r="M11" s="60"/>
    </row>
    <row r="12" spans="1:13" ht="17.25" customHeight="1">
      <c r="A12" s="14" t="s">
        <v>83</v>
      </c>
      <c r="B12" s="15">
        <v>8447</v>
      </c>
      <c r="C12" s="15">
        <v>7110</v>
      </c>
      <c r="D12" s="15">
        <v>24035</v>
      </c>
      <c r="E12" s="15">
        <v>21157</v>
      </c>
      <c r="F12" s="15">
        <v>19587</v>
      </c>
      <c r="G12" s="15">
        <v>12104</v>
      </c>
      <c r="H12" s="15">
        <v>6501</v>
      </c>
      <c r="I12" s="15">
        <v>6187</v>
      </c>
      <c r="J12" s="15">
        <v>7564</v>
      </c>
      <c r="K12" s="15">
        <v>13335</v>
      </c>
      <c r="L12" s="13">
        <f t="shared" si="1"/>
        <v>126027</v>
      </c>
      <c r="M12" s="60"/>
    </row>
    <row r="13" spans="1:13" ht="17.25" customHeight="1">
      <c r="A13" s="14" t="s">
        <v>72</v>
      </c>
      <c r="B13" s="15">
        <f>+B11-B12</f>
        <v>68747</v>
      </c>
      <c r="C13" s="15">
        <f aca="true" t="shared" si="3" ref="C13:K13">+C11-C12</f>
        <v>90692</v>
      </c>
      <c r="D13" s="15">
        <f t="shared" si="3"/>
        <v>264018</v>
      </c>
      <c r="E13" s="15">
        <f t="shared" si="3"/>
        <v>206637</v>
      </c>
      <c r="F13" s="15">
        <f t="shared" si="3"/>
        <v>217750</v>
      </c>
      <c r="G13" s="15">
        <f t="shared" si="3"/>
        <v>123376</v>
      </c>
      <c r="H13" s="15">
        <f t="shared" si="3"/>
        <v>66780</v>
      </c>
      <c r="I13" s="15">
        <f t="shared" si="3"/>
        <v>104770</v>
      </c>
      <c r="J13" s="15">
        <f t="shared" si="3"/>
        <v>103278</v>
      </c>
      <c r="K13" s="15">
        <f t="shared" si="3"/>
        <v>188360</v>
      </c>
      <c r="L13" s="13">
        <f t="shared" si="1"/>
        <v>1434408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-0.0769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1.285673352522372</v>
      </c>
      <c r="C18" s="22">
        <v>1.197898190061732</v>
      </c>
      <c r="D18" s="22">
        <v>1.070184645434503</v>
      </c>
      <c r="E18" s="22">
        <v>1.11239676405764</v>
      </c>
      <c r="F18" s="22">
        <v>1.257245111473624</v>
      </c>
      <c r="G18" s="22">
        <v>1.173895498821417</v>
      </c>
      <c r="H18" s="22">
        <v>1.091805605935173</v>
      </c>
      <c r="I18" s="22">
        <v>1.175409111053293</v>
      </c>
      <c r="J18" s="22">
        <v>1.299206338907536</v>
      </c>
      <c r="K18" s="22">
        <v>1.103309808631059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773384.5200000001</v>
      </c>
      <c r="C20" s="25">
        <f aca="true" t="shared" si="4" ref="C20:K20">SUM(C21:C28)</f>
        <v>530433.01</v>
      </c>
      <c r="D20" s="25">
        <f t="shared" si="4"/>
        <v>1672780.23</v>
      </c>
      <c r="E20" s="25">
        <f t="shared" si="4"/>
        <v>1374999.9099999997</v>
      </c>
      <c r="F20" s="25">
        <f t="shared" si="4"/>
        <v>1441272.47</v>
      </c>
      <c r="G20" s="25">
        <f t="shared" si="4"/>
        <v>860604.15</v>
      </c>
      <c r="H20" s="25">
        <f t="shared" si="4"/>
        <v>473493.43</v>
      </c>
      <c r="I20" s="25">
        <f t="shared" si="4"/>
        <v>617224.8599999999</v>
      </c>
      <c r="J20" s="25">
        <f t="shared" si="4"/>
        <v>756274.4999999999</v>
      </c>
      <c r="K20" s="25">
        <f t="shared" si="4"/>
        <v>944215.51</v>
      </c>
      <c r="L20" s="25">
        <f>SUM(B20:K20)</f>
        <v>9444682.59</v>
      </c>
      <c r="M20"/>
    </row>
    <row r="21" spans="1:13" ht="17.25" customHeight="1">
      <c r="A21" s="26" t="s">
        <v>22</v>
      </c>
      <c r="B21" s="56">
        <f>ROUND((B15+B16)*B7,2)</f>
        <v>596551.31</v>
      </c>
      <c r="C21" s="56">
        <f aca="true" t="shared" si="5" ref="C21:K21">ROUND((C15+C16)*C7,2)</f>
        <v>428424.05</v>
      </c>
      <c r="D21" s="56">
        <f t="shared" si="5"/>
        <v>1505366.02</v>
      </c>
      <c r="E21" s="56">
        <f t="shared" si="5"/>
        <v>1194808.17</v>
      </c>
      <c r="F21" s="56">
        <f t="shared" si="5"/>
        <v>1092428.45</v>
      </c>
      <c r="G21" s="56">
        <f t="shared" si="5"/>
        <v>701768.04</v>
      </c>
      <c r="H21" s="56">
        <f t="shared" si="5"/>
        <v>412899.67</v>
      </c>
      <c r="I21" s="56">
        <f t="shared" si="5"/>
        <v>510514.87</v>
      </c>
      <c r="J21" s="56">
        <f t="shared" si="5"/>
        <v>560341.12</v>
      </c>
      <c r="K21" s="56">
        <f t="shared" si="5"/>
        <v>827305.15</v>
      </c>
      <c r="L21" s="33">
        <f aca="true" t="shared" si="6" ref="L21:L28">SUM(B21:K21)</f>
        <v>7830406.850000001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170418.81</v>
      </c>
      <c r="C22" s="33">
        <f t="shared" si="7"/>
        <v>84784.34</v>
      </c>
      <c r="D22" s="33">
        <f t="shared" si="7"/>
        <v>105653.58</v>
      </c>
      <c r="E22" s="33">
        <f t="shared" si="7"/>
        <v>134292.57</v>
      </c>
      <c r="F22" s="33">
        <f t="shared" si="7"/>
        <v>281021.88</v>
      </c>
      <c r="G22" s="33">
        <f t="shared" si="7"/>
        <v>122034.3</v>
      </c>
      <c r="H22" s="33">
        <f t="shared" si="7"/>
        <v>37906.5</v>
      </c>
      <c r="I22" s="33">
        <f t="shared" si="7"/>
        <v>89548.96</v>
      </c>
      <c r="J22" s="33">
        <f t="shared" si="7"/>
        <v>167657.62</v>
      </c>
      <c r="K22" s="33">
        <f t="shared" si="7"/>
        <v>85468.74</v>
      </c>
      <c r="L22" s="33">
        <f t="shared" si="6"/>
        <v>1278787.3</v>
      </c>
      <c r="M22"/>
    </row>
    <row r="23" spans="1:13" ht="17.25" customHeight="1">
      <c r="A23" s="27" t="s">
        <v>24</v>
      </c>
      <c r="B23" s="33">
        <v>3329.99</v>
      </c>
      <c r="C23" s="33">
        <v>14475.99</v>
      </c>
      <c r="D23" s="33">
        <v>55237.55</v>
      </c>
      <c r="E23" s="33">
        <v>39927.16</v>
      </c>
      <c r="F23" s="33">
        <v>63623.02</v>
      </c>
      <c r="G23" s="33">
        <v>35490.19</v>
      </c>
      <c r="H23" s="33">
        <v>20035.52</v>
      </c>
      <c r="I23" s="33">
        <v>14275.16</v>
      </c>
      <c r="J23" s="33">
        <v>23266.92</v>
      </c>
      <c r="K23" s="33">
        <v>26085.81</v>
      </c>
      <c r="L23" s="33">
        <f t="shared" si="6"/>
        <v>295747.31</v>
      </c>
      <c r="M23"/>
    </row>
    <row r="24" spans="1:13" ht="17.25" customHeight="1">
      <c r="A24" s="27" t="s">
        <v>25</v>
      </c>
      <c r="B24" s="33">
        <v>1914.72</v>
      </c>
      <c r="C24" s="29">
        <v>1914.72</v>
      </c>
      <c r="D24" s="29">
        <v>3829.44</v>
      </c>
      <c r="E24" s="29">
        <v>3829.44</v>
      </c>
      <c r="F24" s="33">
        <v>1914.72</v>
      </c>
      <c r="G24" s="29">
        <v>0</v>
      </c>
      <c r="H24" s="33">
        <v>1914.72</v>
      </c>
      <c r="I24" s="29">
        <v>1914.72</v>
      </c>
      <c r="J24" s="29">
        <v>3829.44</v>
      </c>
      <c r="K24" s="29">
        <v>3829.44</v>
      </c>
      <c r="L24" s="33">
        <f t="shared" si="6"/>
        <v>24891.359999999997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666.28</v>
      </c>
      <c r="C26" s="33">
        <v>455.73</v>
      </c>
      <c r="D26" s="33">
        <v>1442.17</v>
      </c>
      <c r="E26" s="33">
        <v>1185.46</v>
      </c>
      <c r="F26" s="33">
        <v>1243.15</v>
      </c>
      <c r="G26" s="33">
        <v>741.28</v>
      </c>
      <c r="H26" s="33">
        <v>406.69</v>
      </c>
      <c r="I26" s="33">
        <v>530.72</v>
      </c>
      <c r="J26" s="33">
        <v>651.86</v>
      </c>
      <c r="K26" s="33">
        <v>813.38</v>
      </c>
      <c r="L26" s="33">
        <f t="shared" si="6"/>
        <v>8136.72</v>
      </c>
      <c r="M26" s="60"/>
    </row>
    <row r="27" spans="1:13" ht="17.25" customHeight="1">
      <c r="A27" s="27" t="s">
        <v>75</v>
      </c>
      <c r="B27" s="33">
        <v>347.81</v>
      </c>
      <c r="C27" s="33">
        <v>263</v>
      </c>
      <c r="D27" s="33">
        <v>853.39</v>
      </c>
      <c r="E27" s="33">
        <v>652.66</v>
      </c>
      <c r="F27" s="33">
        <v>711.87</v>
      </c>
      <c r="G27" s="33">
        <v>397.23</v>
      </c>
      <c r="H27" s="33">
        <v>225.25</v>
      </c>
      <c r="I27" s="33">
        <v>300.33</v>
      </c>
      <c r="J27" s="33">
        <v>361.84</v>
      </c>
      <c r="K27" s="33">
        <v>488.02</v>
      </c>
      <c r="L27" s="33">
        <f t="shared" si="6"/>
        <v>4601.4</v>
      </c>
      <c r="M27" s="60"/>
    </row>
    <row r="28" spans="1:13" ht="17.25" customHeight="1">
      <c r="A28" s="27" t="s">
        <v>76</v>
      </c>
      <c r="B28" s="33">
        <v>155.6</v>
      </c>
      <c r="C28" s="33">
        <v>115.18</v>
      </c>
      <c r="D28" s="33">
        <v>398.08</v>
      </c>
      <c r="E28" s="33">
        <v>304.45</v>
      </c>
      <c r="F28" s="33">
        <v>329.38</v>
      </c>
      <c r="G28" s="33">
        <v>173.11</v>
      </c>
      <c r="H28" s="33">
        <v>105.08</v>
      </c>
      <c r="I28" s="33">
        <v>140.1</v>
      </c>
      <c r="J28" s="33">
        <v>165.7</v>
      </c>
      <c r="K28" s="33">
        <v>224.97</v>
      </c>
      <c r="L28" s="33">
        <f t="shared" si="6"/>
        <v>2111.65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-133798.04</v>
      </c>
      <c r="C31" s="33">
        <f t="shared" si="8"/>
        <v>-31890.92</v>
      </c>
      <c r="D31" s="33">
        <f t="shared" si="8"/>
        <v>-98236.97</v>
      </c>
      <c r="E31" s="33">
        <f t="shared" si="8"/>
        <v>1064538.9300000002</v>
      </c>
      <c r="F31" s="33">
        <f t="shared" si="8"/>
        <v>-62255.899999999994</v>
      </c>
      <c r="G31" s="33">
        <f t="shared" si="8"/>
        <v>-50797.16</v>
      </c>
      <c r="H31" s="33">
        <f t="shared" si="8"/>
        <v>-34329.66</v>
      </c>
      <c r="I31" s="33">
        <f t="shared" si="8"/>
        <v>441240.5399999999</v>
      </c>
      <c r="J31" s="33">
        <f t="shared" si="8"/>
        <v>-37839.16</v>
      </c>
      <c r="K31" s="33">
        <f t="shared" si="8"/>
        <v>-60420.53</v>
      </c>
      <c r="L31" s="33">
        <f aca="true" t="shared" si="9" ref="L31:L38">SUM(B31:K31)</f>
        <v>996211.1299999999</v>
      </c>
      <c r="M31"/>
    </row>
    <row r="32" spans="1:13" ht="18.75" customHeight="1">
      <c r="A32" s="27" t="s">
        <v>28</v>
      </c>
      <c r="B32" s="33">
        <f>B33+B34+B35+B36</f>
        <v>-24657.6</v>
      </c>
      <c r="C32" s="33">
        <f aca="true" t="shared" si="10" ref="C32:K32">C33+C34+C35+C36</f>
        <v>-29040</v>
      </c>
      <c r="D32" s="33">
        <f t="shared" si="10"/>
        <v>-88752.4</v>
      </c>
      <c r="E32" s="33">
        <f t="shared" si="10"/>
        <v>-60359.2</v>
      </c>
      <c r="F32" s="33">
        <f t="shared" si="10"/>
        <v>-55343.2</v>
      </c>
      <c r="G32" s="33">
        <f t="shared" si="10"/>
        <v>-46318.8</v>
      </c>
      <c r="H32" s="33">
        <f t="shared" si="10"/>
        <v>-20486.4</v>
      </c>
      <c r="I32" s="33">
        <f t="shared" si="10"/>
        <v>-41491.53</v>
      </c>
      <c r="J32" s="33">
        <f t="shared" si="10"/>
        <v>-33818.4</v>
      </c>
      <c r="K32" s="33">
        <f t="shared" si="10"/>
        <v>-55462</v>
      </c>
      <c r="L32" s="33">
        <f t="shared" si="9"/>
        <v>-455729.53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-24657.6</v>
      </c>
      <c r="C33" s="33">
        <f t="shared" si="11"/>
        <v>-29040</v>
      </c>
      <c r="D33" s="33">
        <f t="shared" si="11"/>
        <v>-88752.4</v>
      </c>
      <c r="E33" s="33">
        <f t="shared" si="11"/>
        <v>-60359.2</v>
      </c>
      <c r="F33" s="33">
        <f t="shared" si="11"/>
        <v>-55343.2</v>
      </c>
      <c r="G33" s="33">
        <f t="shared" si="11"/>
        <v>-46318.8</v>
      </c>
      <c r="H33" s="33">
        <f t="shared" si="11"/>
        <v>-20486.4</v>
      </c>
      <c r="I33" s="33">
        <f t="shared" si="11"/>
        <v>-23513.6</v>
      </c>
      <c r="J33" s="33">
        <f t="shared" si="11"/>
        <v>-33818.4</v>
      </c>
      <c r="K33" s="33">
        <f t="shared" si="11"/>
        <v>-55462</v>
      </c>
      <c r="L33" s="33">
        <f t="shared" si="9"/>
        <v>-437751.60000000003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-17977.93</v>
      </c>
      <c r="J36" s="17">
        <v>0</v>
      </c>
      <c r="K36" s="17">
        <v>0</v>
      </c>
      <c r="L36" s="33">
        <f t="shared" si="9"/>
        <v>-17977.93</v>
      </c>
      <c r="M36"/>
    </row>
    <row r="37" spans="1:13" s="36" customFormat="1" ht="18.75" customHeight="1">
      <c r="A37" s="27" t="s">
        <v>32</v>
      </c>
      <c r="B37" s="38">
        <f>SUM(B38:B49)</f>
        <v>-109140.44</v>
      </c>
      <c r="C37" s="38">
        <f aca="true" t="shared" si="12" ref="C37:K37">SUM(C38:C49)</f>
        <v>-2850.92</v>
      </c>
      <c r="D37" s="38">
        <f t="shared" si="12"/>
        <v>-9484.57</v>
      </c>
      <c r="E37" s="38">
        <f t="shared" si="12"/>
        <v>1124898.1300000001</v>
      </c>
      <c r="F37" s="38">
        <f t="shared" si="12"/>
        <v>-6912.7</v>
      </c>
      <c r="G37" s="38">
        <f t="shared" si="12"/>
        <v>-4478.36</v>
      </c>
      <c r="H37" s="38">
        <f t="shared" si="12"/>
        <v>-13843.259999999998</v>
      </c>
      <c r="I37" s="38">
        <f t="shared" si="12"/>
        <v>482732.06999999995</v>
      </c>
      <c r="J37" s="38">
        <f t="shared" si="12"/>
        <v>-4020.76</v>
      </c>
      <c r="K37" s="38">
        <f t="shared" si="12"/>
        <v>-4958.530000000001</v>
      </c>
      <c r="L37" s="33">
        <f t="shared" si="9"/>
        <v>1451940.6600000001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-26788.55</v>
      </c>
      <c r="C39" s="17">
        <v>0</v>
      </c>
      <c r="D39" s="17">
        <v>0</v>
      </c>
      <c r="E39" s="33">
        <v>-6109.94</v>
      </c>
      <c r="F39" s="28">
        <v>0</v>
      </c>
      <c r="G39" s="28">
        <v>0</v>
      </c>
      <c r="H39" s="33">
        <v>-6988.2</v>
      </c>
      <c r="I39" s="17">
        <v>0</v>
      </c>
      <c r="J39" s="28">
        <v>0</v>
      </c>
      <c r="K39" s="17">
        <v>0</v>
      </c>
      <c r="L39" s="33">
        <f>SUM(B39:K39)</f>
        <v>-39886.689999999995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-594</v>
      </c>
      <c r="C42" s="17">
        <v>-316.8</v>
      </c>
      <c r="D42" s="17">
        <v>-1465.2</v>
      </c>
      <c r="E42" s="17">
        <v>0</v>
      </c>
      <c r="F42" s="17">
        <v>0</v>
      </c>
      <c r="G42" s="17">
        <v>-356.4</v>
      </c>
      <c r="H42" s="17">
        <v>-4593.6</v>
      </c>
      <c r="I42" s="17">
        <v>-316.8</v>
      </c>
      <c r="J42" s="17">
        <v>-396</v>
      </c>
      <c r="K42" s="17">
        <v>-435.6</v>
      </c>
      <c r="L42" s="30">
        <f t="shared" si="13"/>
        <v>-8474.4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2316600</v>
      </c>
      <c r="F46" s="17">
        <v>0</v>
      </c>
      <c r="G46" s="17">
        <v>0</v>
      </c>
      <c r="H46" s="17">
        <v>0</v>
      </c>
      <c r="I46" s="17">
        <v>1021500</v>
      </c>
      <c r="J46" s="17">
        <v>0</v>
      </c>
      <c r="K46" s="17">
        <v>0</v>
      </c>
      <c r="L46" s="17">
        <f>SUM(B46:K46)</f>
        <v>3338100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-3704.95</v>
      </c>
      <c r="C48" s="17">
        <v>-2534.12</v>
      </c>
      <c r="D48" s="17">
        <v>-8019.37</v>
      </c>
      <c r="E48" s="17">
        <v>-6591.93</v>
      </c>
      <c r="F48" s="17">
        <v>-6912.7</v>
      </c>
      <c r="G48" s="17">
        <v>-4121.96</v>
      </c>
      <c r="H48" s="17">
        <v>-2261.46</v>
      </c>
      <c r="I48" s="17">
        <v>-2951.13</v>
      </c>
      <c r="J48" s="17">
        <v>-3624.76</v>
      </c>
      <c r="K48" s="17">
        <v>-4522.93</v>
      </c>
      <c r="L48" s="30">
        <f t="shared" si="13"/>
        <v>-45245.31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639586.4800000001</v>
      </c>
      <c r="C55" s="41">
        <f t="shared" si="16"/>
        <v>498542.09</v>
      </c>
      <c r="D55" s="41">
        <f t="shared" si="16"/>
        <v>1574543.26</v>
      </c>
      <c r="E55" s="41">
        <f t="shared" si="16"/>
        <v>2439538.84</v>
      </c>
      <c r="F55" s="41">
        <f t="shared" si="16"/>
        <v>1379016.57</v>
      </c>
      <c r="G55" s="41">
        <f t="shared" si="16"/>
        <v>809806.99</v>
      </c>
      <c r="H55" s="41">
        <f t="shared" si="16"/>
        <v>439163.77</v>
      </c>
      <c r="I55" s="41">
        <f t="shared" si="16"/>
        <v>1058465.4</v>
      </c>
      <c r="J55" s="41">
        <f t="shared" si="16"/>
        <v>718435.3399999999</v>
      </c>
      <c r="K55" s="41">
        <f t="shared" si="16"/>
        <v>883794.98</v>
      </c>
      <c r="L55" s="42">
        <f t="shared" si="14"/>
        <v>10440893.72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639586.48</v>
      </c>
      <c r="C61" s="41">
        <f aca="true" t="shared" si="18" ref="C61:J61">SUM(C62:C73)</f>
        <v>498542.1</v>
      </c>
      <c r="D61" s="41">
        <f t="shared" si="18"/>
        <v>1574543.260310909</v>
      </c>
      <c r="E61" s="41">
        <f t="shared" si="18"/>
        <v>2439538.8419087618</v>
      </c>
      <c r="F61" s="41">
        <f t="shared" si="18"/>
        <v>1379016.5683167789</v>
      </c>
      <c r="G61" s="41">
        <f t="shared" si="18"/>
        <v>809806.993357698</v>
      </c>
      <c r="H61" s="41">
        <f t="shared" si="18"/>
        <v>439163.77438026003</v>
      </c>
      <c r="I61" s="41">
        <f>SUM(I62:I78)</f>
        <v>1058465.3994989807</v>
      </c>
      <c r="J61" s="41">
        <f t="shared" si="18"/>
        <v>718435.3350503258</v>
      </c>
      <c r="K61" s="41">
        <f>SUM(K62:K75)</f>
        <v>883794.98</v>
      </c>
      <c r="L61" s="46">
        <f>SUM(B61:K61)</f>
        <v>10440893.732823716</v>
      </c>
      <c r="M61" s="40"/>
    </row>
    <row r="62" spans="1:13" ht="18.75" customHeight="1">
      <c r="A62" s="47" t="s">
        <v>46</v>
      </c>
      <c r="B62" s="48">
        <v>639586.48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639586.48</v>
      </c>
      <c r="M62"/>
    </row>
    <row r="63" spans="1:13" ht="18.75" customHeight="1">
      <c r="A63" s="47" t="s">
        <v>55</v>
      </c>
      <c r="B63" s="17">
        <v>0</v>
      </c>
      <c r="C63" s="48">
        <v>435576.23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435576.23</v>
      </c>
      <c r="M63"/>
    </row>
    <row r="64" spans="1:13" ht="18.75" customHeight="1">
      <c r="A64" s="47" t="s">
        <v>56</v>
      </c>
      <c r="B64" s="17">
        <v>0</v>
      </c>
      <c r="C64" s="48">
        <v>62965.87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62965.87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1574543.260310909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1574543.260310909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2439538.8419087618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2439538.8419087618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1379016.5683167789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1379016.5683167789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809806.993357698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809806.993357698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439163.77438026003</v>
      </c>
      <c r="I69" s="17">
        <v>0</v>
      </c>
      <c r="J69" s="17">
        <v>0</v>
      </c>
      <c r="K69" s="17">
        <v>0</v>
      </c>
      <c r="L69" s="46">
        <f t="shared" si="19"/>
        <v>439163.77438026003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1058465.3994989807</v>
      </c>
      <c r="J70" s="17">
        <v>0</v>
      </c>
      <c r="K70" s="17">
        <v>0</v>
      </c>
      <c r="L70" s="46">
        <f t="shared" si="19"/>
        <v>1058465.3994989807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718435.3350503258</v>
      </c>
      <c r="K71" s="17">
        <v>0</v>
      </c>
      <c r="L71" s="46">
        <f t="shared" si="19"/>
        <v>718435.3350503258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505530.73</v>
      </c>
      <c r="L72" s="46">
        <f t="shared" si="19"/>
        <v>505530.73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378264.25</v>
      </c>
      <c r="L73" s="46">
        <f t="shared" si="19"/>
        <v>378264.25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2023-02-13T15:29:49Z</dcterms:modified>
  <cp:category/>
  <cp:version/>
  <cp:contentType/>
  <cp:contentStatus/>
</cp:coreProperties>
</file>