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<sst xmlns="http://schemas.openxmlformats.org/spreadsheetml/2006/main" count="86" uniqueCount="85">
  <si>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</si>
  <si>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</si>
  <si>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</si>
  <si>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</si>
  <si>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</si>
  <si>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</si>
  <si>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</si>
  <si>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</si>
  <si>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</si>
  <si>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</si>
  <si>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</si>
  <si>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</si>
  <si>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</si>
  <si>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</si>
  <si>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</si>
  <si>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</si>
  <si>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</si>
  <si>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</si>
  <si>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</si>
  <si>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</si>
  <si>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</si>
  <si>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</si>
  <si>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</si>
  <si>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</si>
  <si>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</si>
  <si>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</si>
  <si>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</si>
  <si>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</si>
  <si>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</si>
  <si>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</si>
  <si>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</si>
  <si>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</si>
  <si>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</si>
  <si>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</si>
  <si>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</si>
  <si>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</si>
  <si>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</si>
  <si>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</si>
  <si>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</si>
  <si>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</si>
  <si>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</si>
  <si>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</si>
  <si>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</si>
  <si>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</si>
  <si>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</si>
  <si>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</si>
  <si>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</si>
  <si>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</si>
  <si>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</si>
  <si>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</si>
  <si>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</si>
  <si>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</si>
  <si>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</si>
  <si>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</si>
  <si>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</si>
  <si>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</si>
  <si>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</si>
  <si>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</si>
  <si>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</si>
  <si>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</si>
  <si>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</si>
  <si>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</si>
  <si>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</si>
  <si>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</si>
  <si>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</si>
  <si>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</si>
  <si>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</si>
  <si>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</si>
  <si>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</si>
  <si>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</si>
  <si>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</si>
  <si>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</si>
  <si>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</si>
  <si>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</si>
  <si>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</si>
  <si>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</si>
  <si>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</si>
  <si>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</si>
  <si>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</si>
  <si>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</si>
  <si>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</si>
  <si>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</si>
  <si>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</si>
  <si>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</si>
  <si>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06/02/23 - VENCIMENTO 13/02/23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</si>
</sst>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84954</v>
      </c>
      <c r="C7" s="10">
        <f aca="true" t="shared" si="0" ref="C7:K7">C8+C11</f>
        <v>103425</v>
      </c>
      <c r="D7" s="10">
        <f t="shared" si="0"/>
        <v>288567</v>
      </c>
      <c r="E7" s="10">
        <f t="shared" si="0"/>
        <v>248027</v>
      </c>
      <c r="F7" s="10">
        <f t="shared" si="0"/>
        <v>256531</v>
      </c>
      <c r="G7" s="10">
        <f t="shared" si="0"/>
        <v>140138</v>
      </c>
      <c r="H7" s="10">
        <f t="shared" si="0"/>
        <v>77667</v>
      </c>
      <c r="I7" s="10">
        <f t="shared" si="0"/>
        <v>113797</v>
      </c>
      <c r="J7" s="10">
        <f t="shared" si="0"/>
        <v>113492</v>
      </c>
      <c r="K7" s="10">
        <f t="shared" si="0"/>
        <v>209214</v>
      </c>
      <c r="L7" s="10">
        <f aca="true" t="shared" si="1" ref="L7:L13">SUM(B7:K7)</f>
        <v>1635812</v>
      </c>
      <c r="M7" s="11"/>
    </row>
    <row r="8" spans="1:13" ht="17.25" customHeight="1">
      <c r="A8" s="12" t="s">
        <v>82</v>
      </c>
      <c r="B8" s="13">
        <f>B9+B10</f>
        <v>5929</v>
      </c>
      <c r="C8" s="13">
        <f aca="true" t="shared" si="2" ref="C8:K8">C9+C10</f>
        <v>7057</v>
      </c>
      <c r="D8" s="13">
        <f t="shared" si="2"/>
        <v>19446</v>
      </c>
      <c r="E8" s="13">
        <f t="shared" si="2"/>
        <v>14756</v>
      </c>
      <c r="F8" s="13">
        <f t="shared" si="2"/>
        <v>14073</v>
      </c>
      <c r="G8" s="13">
        <f t="shared" si="2"/>
        <v>10320</v>
      </c>
      <c r="H8" s="13">
        <f t="shared" si="2"/>
        <v>4999</v>
      </c>
      <c r="I8" s="13">
        <f t="shared" si="2"/>
        <v>5427</v>
      </c>
      <c r="J8" s="13">
        <f t="shared" si="2"/>
        <v>7319</v>
      </c>
      <c r="K8" s="13">
        <f t="shared" si="2"/>
        <v>12716</v>
      </c>
      <c r="L8" s="13">
        <f t="shared" si="1"/>
        <v>102042</v>
      </c>
      <c r="M8"/>
    </row>
    <row r="9" spans="1:13" ht="17.25" customHeight="1">
      <c r="A9" s="14" t="s">
        <v>18</v>
      </c>
      <c r="B9" s="15">
        <v>5929</v>
      </c>
      <c r="C9" s="15">
        <v>7057</v>
      </c>
      <c r="D9" s="15">
        <v>19446</v>
      </c>
      <c r="E9" s="15">
        <v>14756</v>
      </c>
      <c r="F9" s="15">
        <v>14073</v>
      </c>
      <c r="G9" s="15">
        <v>10320</v>
      </c>
      <c r="H9" s="15">
        <v>4951</v>
      </c>
      <c r="I9" s="15">
        <v>5427</v>
      </c>
      <c r="J9" s="15">
        <v>7319</v>
      </c>
      <c r="K9" s="15">
        <v>12716</v>
      </c>
      <c r="L9" s="13">
        <f t="shared" si="1"/>
        <v>101994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48</v>
      </c>
      <c r="I10" s="15">
        <v>0</v>
      </c>
      <c r="J10" s="15">
        <v>0</v>
      </c>
      <c r="K10" s="15">
        <v>0</v>
      </c>
      <c r="L10" s="13">
        <f t="shared" si="1"/>
        <v>48</v>
      </c>
      <c r="M10"/>
    </row>
    <row r="11" spans="1:13" ht="17.25" customHeight="1">
      <c r="A11" s="12" t="s">
        <v>71</v>
      </c>
      <c r="B11" s="15">
        <v>79025</v>
      </c>
      <c r="C11" s="15">
        <v>96368</v>
      </c>
      <c r="D11" s="15">
        <v>269121</v>
      </c>
      <c r="E11" s="15">
        <v>233271</v>
      </c>
      <c r="F11" s="15">
        <v>242458</v>
      </c>
      <c r="G11" s="15">
        <v>129818</v>
      </c>
      <c r="H11" s="15">
        <v>72668</v>
      </c>
      <c r="I11" s="15">
        <v>108370</v>
      </c>
      <c r="J11" s="15">
        <v>106173</v>
      </c>
      <c r="K11" s="15">
        <v>196498</v>
      </c>
      <c r="L11" s="13">
        <f t="shared" si="1"/>
        <v>1533770</v>
      </c>
      <c r="M11" s="60"/>
    </row>
    <row r="12" spans="1:13" ht="17.25" customHeight="1">
      <c r="A12" s="14" t="s">
        <v>83</v>
      </c>
      <c r="B12" s="15">
        <v>9200</v>
      </c>
      <c r="C12" s="15">
        <v>7054</v>
      </c>
      <c r="D12" s="15">
        <v>23113</v>
      </c>
      <c r="E12" s="15">
        <v>23611</v>
      </c>
      <c r="F12" s="15">
        <v>20341</v>
      </c>
      <c r="G12" s="15">
        <v>11775</v>
      </c>
      <c r="H12" s="15">
        <v>6336</v>
      </c>
      <c r="I12" s="15">
        <v>6353</v>
      </c>
      <c r="J12" s="15">
        <v>7811</v>
      </c>
      <c r="K12" s="15">
        <v>12956</v>
      </c>
      <c r="L12" s="13">
        <f t="shared" si="1"/>
        <v>128550</v>
      </c>
      <c r="M12" s="60"/>
    </row>
    <row r="13" spans="1:13" ht="17.25" customHeight="1">
      <c r="A13" s="14" t="s">
        <v>72</v>
      </c>
      <c r="B13" s="15">
        <f>+B11-B12</f>
        <v>69825</v>
      </c>
      <c r="C13" s="15">
        <f aca="true" t="shared" si="3" ref="C13:K13">+C11-C12</f>
        <v>89314</v>
      </c>
      <c r="D13" s="15">
        <f t="shared" si="3"/>
        <v>246008</v>
      </c>
      <c r="E13" s="15">
        <f t="shared" si="3"/>
        <v>209660</v>
      </c>
      <c r="F13" s="15">
        <f t="shared" si="3"/>
        <v>222117</v>
      </c>
      <c r="G13" s="15">
        <f t="shared" si="3"/>
        <v>118043</v>
      </c>
      <c r="H13" s="15">
        <f t="shared" si="3"/>
        <v>66332</v>
      </c>
      <c r="I13" s="15">
        <f t="shared" si="3"/>
        <v>102017</v>
      </c>
      <c r="J13" s="15">
        <f t="shared" si="3"/>
        <v>98362</v>
      </c>
      <c r="K13" s="15">
        <f t="shared" si="3"/>
        <v>183542</v>
      </c>
      <c r="L13" s="13">
        <f t="shared" si="1"/>
        <v>1405220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-0.0769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1.275333476279082</v>
      </c>
      <c r="C18" s="22">
        <v>1.213953117287729</v>
      </c>
      <c r="D18" s="22">
        <v>1.134494175151469</v>
      </c>
      <c r="E18" s="22">
        <v>1.082431453496665</v>
      </c>
      <c r="F18" s="22">
        <v>1.243480637460215</v>
      </c>
      <c r="G18" s="22">
        <v>1.220479159104114</v>
      </c>
      <c r="H18" s="22">
        <v>1.097061899135953</v>
      </c>
      <c r="I18" s="22">
        <v>1.197049949643651</v>
      </c>
      <c r="J18" s="22">
        <v>1.355884168347314</v>
      </c>
      <c r="K18" s="22">
        <v>1.127692371323926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787223.6799999999</v>
      </c>
      <c r="C20" s="25">
        <f aca="true" t="shared" si="4" ref="C20:K20">SUM(C21:C28)</f>
        <v>532594.17</v>
      </c>
      <c r="D20" s="25">
        <f t="shared" si="4"/>
        <v>1660609.0599999996</v>
      </c>
      <c r="E20" s="25">
        <f t="shared" si="4"/>
        <v>1373503.8399999999</v>
      </c>
      <c r="F20" s="25">
        <f t="shared" si="4"/>
        <v>1464239.3300000003</v>
      </c>
      <c r="G20" s="25">
        <f t="shared" si="4"/>
        <v>859615.25</v>
      </c>
      <c r="H20" s="25">
        <f t="shared" si="4"/>
        <v>474292.38</v>
      </c>
      <c r="I20" s="25">
        <f t="shared" si="4"/>
        <v>615335.8199999998</v>
      </c>
      <c r="J20" s="25">
        <f t="shared" si="4"/>
        <v>756267.3099999999</v>
      </c>
      <c r="K20" s="25">
        <f t="shared" si="4"/>
        <v>941766.5599999999</v>
      </c>
      <c r="L20" s="25">
        <f>SUM(B20:K20)</f>
        <v>9465447.4</v>
      </c>
      <c r="M20"/>
    </row>
    <row r="21" spans="1:13" ht="17.25" customHeight="1">
      <c r="A21" s="26" t="s">
        <v>22</v>
      </c>
      <c r="B21" s="56">
        <f>ROUND((B15+B16)*B7,2)</f>
        <v>612085.07</v>
      </c>
      <c r="C21" s="56">
        <f aca="true" t="shared" si="5" ref="C21:K21">ROUND((C15+C16)*C7,2)</f>
        <v>424414.83</v>
      </c>
      <c r="D21" s="56">
        <f t="shared" si="5"/>
        <v>1409361.23</v>
      </c>
      <c r="E21" s="56">
        <f t="shared" si="5"/>
        <v>1227039.17</v>
      </c>
      <c r="F21" s="56">
        <f t="shared" si="5"/>
        <v>1121348.31</v>
      </c>
      <c r="G21" s="56">
        <f t="shared" si="5"/>
        <v>673559.28</v>
      </c>
      <c r="H21" s="56">
        <f t="shared" si="5"/>
        <v>411200.16</v>
      </c>
      <c r="I21" s="56">
        <f t="shared" si="5"/>
        <v>499523.31</v>
      </c>
      <c r="J21" s="56">
        <f t="shared" si="5"/>
        <v>536533.43</v>
      </c>
      <c r="K21" s="56">
        <f t="shared" si="5"/>
        <v>807670.65</v>
      </c>
      <c r="L21" s="33">
        <f aca="true" t="shared" si="6" ref="L21:L28">SUM(B21:K21)</f>
        <v>7722735.4399999995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168527.51</v>
      </c>
      <c r="C22" s="33">
        <f t="shared" si="7"/>
        <v>90804.88</v>
      </c>
      <c r="D22" s="33">
        <f t="shared" si="7"/>
        <v>189550.88</v>
      </c>
      <c r="E22" s="33">
        <f t="shared" si="7"/>
        <v>101146.62</v>
      </c>
      <c r="F22" s="33">
        <f t="shared" si="7"/>
        <v>273026.6</v>
      </c>
      <c r="G22" s="33">
        <f t="shared" si="7"/>
        <v>148505.78</v>
      </c>
      <c r="H22" s="33">
        <f t="shared" si="7"/>
        <v>39911.87</v>
      </c>
      <c r="I22" s="33">
        <f t="shared" si="7"/>
        <v>98431.04</v>
      </c>
      <c r="J22" s="33">
        <f t="shared" si="7"/>
        <v>190943.75</v>
      </c>
      <c r="K22" s="33">
        <f t="shared" si="7"/>
        <v>103133.38</v>
      </c>
      <c r="L22" s="33">
        <f t="shared" si="6"/>
        <v>1403982.31</v>
      </c>
      <c r="M22"/>
    </row>
    <row r="23" spans="1:13" ht="17.25" customHeight="1">
      <c r="A23" s="27" t="s">
        <v>24</v>
      </c>
      <c r="B23" s="33">
        <v>3515.15</v>
      </c>
      <c r="C23" s="33">
        <v>14622.95</v>
      </c>
      <c r="D23" s="33">
        <v>55185.41</v>
      </c>
      <c r="E23" s="33">
        <v>39346.04</v>
      </c>
      <c r="F23" s="33">
        <v>65645.11</v>
      </c>
      <c r="G23" s="33">
        <v>36238.57</v>
      </c>
      <c r="H23" s="33">
        <v>20525.72</v>
      </c>
      <c r="I23" s="33">
        <v>14495.6</v>
      </c>
      <c r="J23" s="33">
        <v>23781.29</v>
      </c>
      <c r="K23" s="33">
        <v>25606.72</v>
      </c>
      <c r="L23" s="33">
        <f t="shared" si="6"/>
        <v>298962.56000000006</v>
      </c>
      <c r="M23"/>
    </row>
    <row r="24" spans="1:13" ht="17.25" customHeight="1">
      <c r="A24" s="27" t="s">
        <v>25</v>
      </c>
      <c r="B24" s="33">
        <v>1914.72</v>
      </c>
      <c r="C24" s="29">
        <v>1914.72</v>
      </c>
      <c r="D24" s="29">
        <v>3829.44</v>
      </c>
      <c r="E24" s="29">
        <v>3829.44</v>
      </c>
      <c r="F24" s="33">
        <v>1914.72</v>
      </c>
      <c r="G24" s="29">
        <v>0</v>
      </c>
      <c r="H24" s="33">
        <v>1914.72</v>
      </c>
      <c r="I24" s="29">
        <v>1914.72</v>
      </c>
      <c r="J24" s="29">
        <v>3829.44</v>
      </c>
      <c r="K24" s="29">
        <v>3829.44</v>
      </c>
      <c r="L24" s="33">
        <f t="shared" si="6"/>
        <v>24891.359999999997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677.82</v>
      </c>
      <c r="C26" s="33">
        <v>458.61</v>
      </c>
      <c r="D26" s="33">
        <v>1430.63</v>
      </c>
      <c r="E26" s="33">
        <v>1185.46</v>
      </c>
      <c r="F26" s="33">
        <v>1263.34</v>
      </c>
      <c r="G26" s="33">
        <v>741.28</v>
      </c>
      <c r="H26" s="33">
        <v>409.58</v>
      </c>
      <c r="I26" s="33">
        <v>530.72</v>
      </c>
      <c r="J26" s="33">
        <v>651.86</v>
      </c>
      <c r="K26" s="33">
        <v>813.38</v>
      </c>
      <c r="L26" s="33">
        <f t="shared" si="6"/>
        <v>8162.68</v>
      </c>
      <c r="M26" s="60"/>
    </row>
    <row r="27" spans="1:13" ht="17.25" customHeight="1">
      <c r="A27" s="27" t="s">
        <v>75</v>
      </c>
      <c r="B27" s="33">
        <v>347.81</v>
      </c>
      <c r="C27" s="33">
        <v>263</v>
      </c>
      <c r="D27" s="33">
        <v>853.39</v>
      </c>
      <c r="E27" s="33">
        <v>652.66</v>
      </c>
      <c r="F27" s="33">
        <v>711.87</v>
      </c>
      <c r="G27" s="33">
        <v>397.23</v>
      </c>
      <c r="H27" s="33">
        <v>225.25</v>
      </c>
      <c r="I27" s="33">
        <v>300.33</v>
      </c>
      <c r="J27" s="33">
        <v>361.84</v>
      </c>
      <c r="K27" s="33">
        <v>488.02</v>
      </c>
      <c r="L27" s="33">
        <f t="shared" si="6"/>
        <v>4601.4</v>
      </c>
      <c r="M27" s="60"/>
    </row>
    <row r="28" spans="1:13" ht="17.25" customHeight="1">
      <c r="A28" s="27" t="s">
        <v>76</v>
      </c>
      <c r="B28" s="33">
        <v>155.6</v>
      </c>
      <c r="C28" s="33">
        <v>115.18</v>
      </c>
      <c r="D28" s="33">
        <v>398.08</v>
      </c>
      <c r="E28" s="33">
        <v>304.45</v>
      </c>
      <c r="F28" s="33">
        <v>329.38</v>
      </c>
      <c r="G28" s="33">
        <v>173.11</v>
      </c>
      <c r="H28" s="33">
        <v>105.08</v>
      </c>
      <c r="I28" s="33">
        <v>140.1</v>
      </c>
      <c r="J28" s="33">
        <v>165.7</v>
      </c>
      <c r="K28" s="33">
        <v>224.97</v>
      </c>
      <c r="L28" s="33">
        <f t="shared" si="6"/>
        <v>2111.65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-134698.2</v>
      </c>
      <c r="C31" s="33">
        <f t="shared" si="8"/>
        <v>-33600.96</v>
      </c>
      <c r="D31" s="33">
        <f t="shared" si="8"/>
        <v>-93517.62</v>
      </c>
      <c r="E31" s="33">
        <f t="shared" si="8"/>
        <v>-77628.26999999995</v>
      </c>
      <c r="F31" s="33">
        <f t="shared" si="8"/>
        <v>-68946.17</v>
      </c>
      <c r="G31" s="33">
        <f t="shared" si="8"/>
        <v>-49529.96</v>
      </c>
      <c r="H31" s="33">
        <f t="shared" si="8"/>
        <v>-31050.100000000002</v>
      </c>
      <c r="I31" s="33">
        <f t="shared" si="8"/>
        <v>-35615.32</v>
      </c>
      <c r="J31" s="33">
        <f t="shared" si="8"/>
        <v>-35828.36</v>
      </c>
      <c r="K31" s="33">
        <f t="shared" si="8"/>
        <v>-60473.33</v>
      </c>
      <c r="L31" s="33">
        <f aca="true" t="shared" si="9" ref="L31:L38">SUM(B31:K31)</f>
        <v>-620888.2899999998</v>
      </c>
      <c r="M31"/>
    </row>
    <row r="32" spans="1:13" ht="18.75" customHeight="1">
      <c r="A32" s="27" t="s">
        <v>28</v>
      </c>
      <c r="B32" s="33">
        <f>B33+B34+B35+B36</f>
        <v>-26087.6</v>
      </c>
      <c r="C32" s="33">
        <f aca="true" t="shared" si="10" ref="C32:K32">C33+C34+C35+C36</f>
        <v>-31050.8</v>
      </c>
      <c r="D32" s="33">
        <f t="shared" si="10"/>
        <v>-85562.4</v>
      </c>
      <c r="E32" s="33">
        <f t="shared" si="10"/>
        <v>-64926.4</v>
      </c>
      <c r="F32" s="33">
        <f t="shared" si="10"/>
        <v>-61921.2</v>
      </c>
      <c r="G32" s="33">
        <f t="shared" si="10"/>
        <v>-45408</v>
      </c>
      <c r="H32" s="33">
        <f t="shared" si="10"/>
        <v>-21784.4</v>
      </c>
      <c r="I32" s="33">
        <f t="shared" si="10"/>
        <v>-32664.19</v>
      </c>
      <c r="J32" s="33">
        <f t="shared" si="10"/>
        <v>-32203.6</v>
      </c>
      <c r="K32" s="33">
        <f t="shared" si="10"/>
        <v>-55950.4</v>
      </c>
      <c r="L32" s="33">
        <f t="shared" si="9"/>
        <v>-457558.99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-26087.6</v>
      </c>
      <c r="C33" s="33">
        <f t="shared" si="11"/>
        <v>-31050.8</v>
      </c>
      <c r="D33" s="33">
        <f t="shared" si="11"/>
        <v>-85562.4</v>
      </c>
      <c r="E33" s="33">
        <f t="shared" si="11"/>
        <v>-64926.4</v>
      </c>
      <c r="F33" s="33">
        <f t="shared" si="11"/>
        <v>-61921.2</v>
      </c>
      <c r="G33" s="33">
        <f t="shared" si="11"/>
        <v>-45408</v>
      </c>
      <c r="H33" s="33">
        <f t="shared" si="11"/>
        <v>-21784.4</v>
      </c>
      <c r="I33" s="33">
        <f t="shared" si="11"/>
        <v>-23878.8</v>
      </c>
      <c r="J33" s="33">
        <f t="shared" si="11"/>
        <v>-32203.6</v>
      </c>
      <c r="K33" s="33">
        <f t="shared" si="11"/>
        <v>-55950.4</v>
      </c>
      <c r="L33" s="33">
        <f t="shared" si="9"/>
        <v>-448773.6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-8785.39</v>
      </c>
      <c r="J36" s="17">
        <v>0</v>
      </c>
      <c r="K36" s="17">
        <v>0</v>
      </c>
      <c r="L36" s="33">
        <f t="shared" si="9"/>
        <v>-8785.39</v>
      </c>
      <c r="M36"/>
    </row>
    <row r="37" spans="1:13" s="36" customFormat="1" ht="18.75" customHeight="1">
      <c r="A37" s="27" t="s">
        <v>32</v>
      </c>
      <c r="B37" s="38">
        <f>SUM(B38:B49)</f>
        <v>-108610.6</v>
      </c>
      <c r="C37" s="38">
        <f aca="true" t="shared" si="12" ref="C37:K37">SUM(C38:C49)</f>
        <v>-2550.16</v>
      </c>
      <c r="D37" s="38">
        <f t="shared" si="12"/>
        <v>-7955.22</v>
      </c>
      <c r="E37" s="38">
        <f t="shared" si="12"/>
        <v>-12701.869999999944</v>
      </c>
      <c r="F37" s="38">
        <f t="shared" si="12"/>
        <v>-7024.97</v>
      </c>
      <c r="G37" s="38">
        <f t="shared" si="12"/>
        <v>-4121.96</v>
      </c>
      <c r="H37" s="38">
        <f t="shared" si="12"/>
        <v>-9265.7</v>
      </c>
      <c r="I37" s="38">
        <f t="shared" si="12"/>
        <v>-2951.13</v>
      </c>
      <c r="J37" s="38">
        <f t="shared" si="12"/>
        <v>-3624.76</v>
      </c>
      <c r="K37" s="38">
        <f t="shared" si="12"/>
        <v>-4522.93</v>
      </c>
      <c r="L37" s="33">
        <f t="shared" si="9"/>
        <v>-163329.29999999996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-26788.55</v>
      </c>
      <c r="C39" s="17">
        <v>0</v>
      </c>
      <c r="D39" s="17">
        <v>0</v>
      </c>
      <c r="E39" s="33">
        <v>-6109.94</v>
      </c>
      <c r="F39" s="28">
        <v>0</v>
      </c>
      <c r="G39" s="28">
        <v>0</v>
      </c>
      <c r="H39" s="33">
        <v>-6988.2</v>
      </c>
      <c r="I39" s="17">
        <v>0</v>
      </c>
      <c r="J39" s="28">
        <v>0</v>
      </c>
      <c r="K39" s="17">
        <v>0</v>
      </c>
      <c r="L39" s="33">
        <f>SUM(B39:K39)</f>
        <v>-39886.689999999995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-3769.11</v>
      </c>
      <c r="C48" s="17">
        <v>-2550.16</v>
      </c>
      <c r="D48" s="17">
        <v>-7955.22</v>
      </c>
      <c r="E48" s="17">
        <v>-6591.93</v>
      </c>
      <c r="F48" s="17">
        <v>-7024.97</v>
      </c>
      <c r="G48" s="17">
        <v>-4121.96</v>
      </c>
      <c r="H48" s="17">
        <v>-2277.5</v>
      </c>
      <c r="I48" s="17">
        <v>-2951.13</v>
      </c>
      <c r="J48" s="17">
        <v>-3624.76</v>
      </c>
      <c r="K48" s="17">
        <v>-4522.93</v>
      </c>
      <c r="L48" s="30">
        <f t="shared" si="13"/>
        <v>-45389.670000000006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652525.48</v>
      </c>
      <c r="C55" s="41">
        <f t="shared" si="16"/>
        <v>498993.21</v>
      </c>
      <c r="D55" s="41">
        <f t="shared" si="16"/>
        <v>1567091.4399999995</v>
      </c>
      <c r="E55" s="41">
        <f t="shared" si="16"/>
        <v>1295875.5699999998</v>
      </c>
      <c r="F55" s="41">
        <f t="shared" si="16"/>
        <v>1395293.1600000004</v>
      </c>
      <c r="G55" s="41">
        <f t="shared" si="16"/>
        <v>810085.29</v>
      </c>
      <c r="H55" s="41">
        <f t="shared" si="16"/>
        <v>443242.28</v>
      </c>
      <c r="I55" s="41">
        <f t="shared" si="16"/>
        <v>579720.4999999999</v>
      </c>
      <c r="J55" s="41">
        <f t="shared" si="16"/>
        <v>720438.95</v>
      </c>
      <c r="K55" s="41">
        <f t="shared" si="16"/>
        <v>881293.23</v>
      </c>
      <c r="L55" s="42">
        <f t="shared" si="14"/>
        <v>8844559.11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652525.5</v>
      </c>
      <c r="C61" s="41">
        <f aca="true" t="shared" si="18" ref="C61:J61">SUM(C62:C73)</f>
        <v>498993.21</v>
      </c>
      <c r="D61" s="41">
        <f t="shared" si="18"/>
        <v>1567091.4360467708</v>
      </c>
      <c r="E61" s="41">
        <f t="shared" si="18"/>
        <v>1295875.5721618298</v>
      </c>
      <c r="F61" s="41">
        <f t="shared" si="18"/>
        <v>1395293.1612662133</v>
      </c>
      <c r="G61" s="41">
        <f t="shared" si="18"/>
        <v>810085.293658401</v>
      </c>
      <c r="H61" s="41">
        <f t="shared" si="18"/>
        <v>443242.2784398238</v>
      </c>
      <c r="I61" s="41">
        <f>SUM(I62:I78)</f>
        <v>579720.5030595249</v>
      </c>
      <c r="J61" s="41">
        <f t="shared" si="18"/>
        <v>720438.953500696</v>
      </c>
      <c r="K61" s="41">
        <f>SUM(K62:K75)</f>
        <v>881293.23</v>
      </c>
      <c r="L61" s="46">
        <f>SUM(B61:K61)</f>
        <v>8844559.13813326</v>
      </c>
      <c r="M61" s="40"/>
    </row>
    <row r="62" spans="1:13" ht="18.75" customHeight="1">
      <c r="A62" s="47" t="s">
        <v>46</v>
      </c>
      <c r="B62" s="48">
        <v>652525.5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652525.5</v>
      </c>
      <c r="M62"/>
    </row>
    <row r="63" spans="1:13" ht="18.75" customHeight="1">
      <c r="A63" s="47" t="s">
        <v>55</v>
      </c>
      <c r="B63" s="17">
        <v>0</v>
      </c>
      <c r="C63" s="48">
        <v>436419.46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436419.46</v>
      </c>
      <c r="M63"/>
    </row>
    <row r="64" spans="1:13" ht="18.75" customHeight="1">
      <c r="A64" s="47" t="s">
        <v>56</v>
      </c>
      <c r="B64" s="17">
        <v>0</v>
      </c>
      <c r="C64" s="48">
        <v>62573.75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62573.75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1567091.4360467708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1567091.4360467708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1295875.5721618298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1295875.5721618298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1395293.1612662133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1395293.1612662133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810085.293658401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810085.293658401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443242.2784398238</v>
      </c>
      <c r="I69" s="17">
        <v>0</v>
      </c>
      <c r="J69" s="17">
        <v>0</v>
      </c>
      <c r="K69" s="17">
        <v>0</v>
      </c>
      <c r="L69" s="46">
        <f t="shared" si="19"/>
        <v>443242.2784398238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579720.5030595249</v>
      </c>
      <c r="J70" s="17">
        <v>0</v>
      </c>
      <c r="K70" s="17">
        <v>0</v>
      </c>
      <c r="L70" s="46">
        <f t="shared" si="19"/>
        <v>579720.5030595249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720438.953500696</v>
      </c>
      <c r="K71" s="17">
        <v>0</v>
      </c>
      <c r="L71" s="46">
        <f t="shared" si="19"/>
        <v>720438.953500696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487090.77</v>
      </c>
      <c r="L72" s="46">
        <f t="shared" si="19"/>
        <v>487090.77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394202.46</v>
      </c>
      <c r="L73" s="46">
        <f t="shared" si="19"/>
        <v>394202.46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2023-02-13T15:28:41Z</dcterms:modified>
  <cp:category/>
  <cp:version/>
  <cp:contentType/>
  <cp:contentStatus/>
</cp:coreProperties>
</file>