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<sst xmlns="http://schemas.openxmlformats.org/spreadsheetml/2006/main" count="86" uniqueCount="85">
  <si>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</si>
  <si>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</si>
  <si>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</si>
  <si>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</si>
  <si>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</si>
  <si>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</si>
  <si>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</si>
  <si>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</si>
  <si>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</si>
  <si>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</si>
  <si>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</si>
  <si>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</si>
  <si>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</si>
  <si>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</si>
  <si>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</si>
  <si>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</si>
  <si>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</si>
  <si>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</si>
  <si>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</si>
  <si>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</si>
  <si>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</si>
  <si>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</si>
  <si>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</si>
  <si>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</si>
  <si>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</si>
  <si>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</si>
  <si>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</si>
  <si>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</si>
  <si>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</si>
  <si>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</si>
  <si>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</si>
  <si>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</si>
  <si>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</si>
  <si>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</si>
  <si>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</si>
  <si>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</si>
  <si>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</si>
  <si>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</si>
  <si>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</si>
  <si>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</si>
  <si>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</si>
  <si>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</si>
  <si>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</si>
  <si>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</si>
  <si>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</si>
  <si>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</si>
  <si>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</si>
  <si>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</si>
  <si>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</si>
  <si>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</si>
  <si>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</si>
  <si>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</si>
  <si>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</si>
  <si>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</si>
  <si>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</si>
  <si>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</si>
  <si>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</si>
  <si>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</si>
  <si>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</si>
  <si>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</si>
  <si>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</si>
  <si>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</si>
  <si>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</si>
  <si>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</si>
  <si>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</si>
  <si>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</si>
  <si>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</si>
  <si>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</si>
  <si>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</si>
  <si>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</si>
  <si>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</si>
  <si>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</si>
  <si>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</si>
  <si>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</si>
  <si>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</si>
  <si>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</si>
  <si>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</si>
  <si>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</si>
  <si>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</si>
  <si>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</si>
  <si>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</si>
  <si>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</si>
  <si>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</si>
  <si>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</si>
  <si>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05/02/23 - VENCIMENTO 10/02/23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</si>
</sst>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20586</v>
      </c>
      <c r="C7" s="10">
        <f aca="true" t="shared" si="0" ref="C7:K7">C8+C11</f>
        <v>27733</v>
      </c>
      <c r="D7" s="10">
        <f t="shared" si="0"/>
        <v>89317</v>
      </c>
      <c r="E7" s="10">
        <f t="shared" si="0"/>
        <v>75172</v>
      </c>
      <c r="F7" s="10">
        <f t="shared" si="0"/>
        <v>86537</v>
      </c>
      <c r="G7" s="10">
        <f t="shared" si="0"/>
        <v>35210</v>
      </c>
      <c r="H7" s="10">
        <f t="shared" si="0"/>
        <v>21212</v>
      </c>
      <c r="I7" s="10">
        <f t="shared" si="0"/>
        <v>35699</v>
      </c>
      <c r="J7" s="10">
        <f t="shared" si="0"/>
        <v>22763</v>
      </c>
      <c r="K7" s="10">
        <f t="shared" si="0"/>
        <v>66648</v>
      </c>
      <c r="L7" s="10">
        <f aca="true" t="shared" si="1" ref="L7:L13">SUM(B7:K7)</f>
        <v>480877</v>
      </c>
      <c r="M7" s="11"/>
    </row>
    <row r="8" spans="1:13" ht="17.25" customHeight="1">
      <c r="A8" s="12" t="s">
        <v>82</v>
      </c>
      <c r="B8" s="13">
        <f>B9+B10</f>
        <v>1889</v>
      </c>
      <c r="C8" s="13">
        <f aca="true" t="shared" si="2" ref="C8:K8">C9+C10</f>
        <v>2036</v>
      </c>
      <c r="D8" s="13">
        <f t="shared" si="2"/>
        <v>7689</v>
      </c>
      <c r="E8" s="13">
        <f t="shared" si="2"/>
        <v>5858</v>
      </c>
      <c r="F8" s="13">
        <f t="shared" si="2"/>
        <v>6263</v>
      </c>
      <c r="G8" s="13">
        <f t="shared" si="2"/>
        <v>2993</v>
      </c>
      <c r="H8" s="13">
        <f t="shared" si="2"/>
        <v>1462</v>
      </c>
      <c r="I8" s="13">
        <f t="shared" si="2"/>
        <v>2063</v>
      </c>
      <c r="J8" s="13">
        <f t="shared" si="2"/>
        <v>1571</v>
      </c>
      <c r="K8" s="13">
        <f t="shared" si="2"/>
        <v>4327</v>
      </c>
      <c r="L8" s="13">
        <f t="shared" si="1"/>
        <v>36151</v>
      </c>
      <c r="M8"/>
    </row>
    <row r="9" spans="1:13" ht="17.25" customHeight="1">
      <c r="A9" s="14" t="s">
        <v>18</v>
      </c>
      <c r="B9" s="15">
        <v>1889</v>
      </c>
      <c r="C9" s="15">
        <v>2036</v>
      </c>
      <c r="D9" s="15">
        <v>7689</v>
      </c>
      <c r="E9" s="15">
        <v>5858</v>
      </c>
      <c r="F9" s="15">
        <v>6263</v>
      </c>
      <c r="G9" s="15">
        <v>2993</v>
      </c>
      <c r="H9" s="15">
        <v>1449</v>
      </c>
      <c r="I9" s="15">
        <v>2063</v>
      </c>
      <c r="J9" s="15">
        <v>1571</v>
      </c>
      <c r="K9" s="15">
        <v>4327</v>
      </c>
      <c r="L9" s="13">
        <f t="shared" si="1"/>
        <v>36138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 t="shared" si="1"/>
        <v>13</v>
      </c>
      <c r="M10"/>
    </row>
    <row r="11" spans="1:13" ht="17.25" customHeight="1">
      <c r="A11" s="12" t="s">
        <v>71</v>
      </c>
      <c r="B11" s="15">
        <v>18697</v>
      </c>
      <c r="C11" s="15">
        <v>25697</v>
      </c>
      <c r="D11" s="15">
        <v>81628</v>
      </c>
      <c r="E11" s="15">
        <v>69314</v>
      </c>
      <c r="F11" s="15">
        <v>80274</v>
      </c>
      <c r="G11" s="15">
        <v>32217</v>
      </c>
      <c r="H11" s="15">
        <v>19750</v>
      </c>
      <c r="I11" s="15">
        <v>33636</v>
      </c>
      <c r="J11" s="15">
        <v>21192</v>
      </c>
      <c r="K11" s="15">
        <v>62321</v>
      </c>
      <c r="L11" s="13">
        <f t="shared" si="1"/>
        <v>444726</v>
      </c>
      <c r="M11" s="60"/>
    </row>
    <row r="12" spans="1:13" ht="17.25" customHeight="1">
      <c r="A12" s="14" t="s">
        <v>83</v>
      </c>
      <c r="B12" s="15">
        <v>2899</v>
      </c>
      <c r="C12" s="15">
        <v>2533</v>
      </c>
      <c r="D12" s="15">
        <v>8243</v>
      </c>
      <c r="E12" s="15">
        <v>8752</v>
      </c>
      <c r="F12" s="15">
        <v>8813</v>
      </c>
      <c r="G12" s="15">
        <v>3674</v>
      </c>
      <c r="H12" s="15">
        <v>2397</v>
      </c>
      <c r="I12" s="15">
        <v>2121</v>
      </c>
      <c r="J12" s="15">
        <v>1713</v>
      </c>
      <c r="K12" s="15">
        <v>4396</v>
      </c>
      <c r="L12" s="13">
        <f t="shared" si="1"/>
        <v>45541</v>
      </c>
      <c r="M12" s="60"/>
    </row>
    <row r="13" spans="1:13" ht="17.25" customHeight="1">
      <c r="A13" s="14" t="s">
        <v>72</v>
      </c>
      <c r="B13" s="15">
        <f>+B11-B12</f>
        <v>15798</v>
      </c>
      <c r="C13" s="15">
        <f aca="true" t="shared" si="3" ref="C13:K13">+C11-C12</f>
        <v>23164</v>
      </c>
      <c r="D13" s="15">
        <f t="shared" si="3"/>
        <v>73385</v>
      </c>
      <c r="E13" s="15">
        <f t="shared" si="3"/>
        <v>60562</v>
      </c>
      <c r="F13" s="15">
        <f t="shared" si="3"/>
        <v>71461</v>
      </c>
      <c r="G13" s="15">
        <f t="shared" si="3"/>
        <v>28543</v>
      </c>
      <c r="H13" s="15">
        <f t="shared" si="3"/>
        <v>17353</v>
      </c>
      <c r="I13" s="15">
        <f t="shared" si="3"/>
        <v>31515</v>
      </c>
      <c r="J13" s="15">
        <f t="shared" si="3"/>
        <v>19479</v>
      </c>
      <c r="K13" s="15">
        <f t="shared" si="3"/>
        <v>57925</v>
      </c>
      <c r="L13" s="13">
        <f t="shared" si="1"/>
        <v>399185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1.363703779905229</v>
      </c>
      <c r="C18" s="22">
        <v>1.238541962624335</v>
      </c>
      <c r="D18" s="22">
        <v>1.120828782803094</v>
      </c>
      <c r="E18" s="22">
        <v>1.085443264317952</v>
      </c>
      <c r="F18" s="22">
        <v>1.276803731982155</v>
      </c>
      <c r="G18" s="22">
        <v>1.182172451011968</v>
      </c>
      <c r="H18" s="22">
        <v>1.153750919042238</v>
      </c>
      <c r="I18" s="22">
        <v>1.181220901488809</v>
      </c>
      <c r="J18" s="22">
        <v>1.396087955518386</v>
      </c>
      <c r="K18" s="22">
        <v>1.12795564035918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206183.18000000002</v>
      </c>
      <c r="C20" s="25">
        <f aca="true" t="shared" si="4" ref="C20:K20">SUM(C21:C28)</f>
        <v>152687.46</v>
      </c>
      <c r="D20" s="25">
        <f t="shared" si="4"/>
        <v>524772.6799999999</v>
      </c>
      <c r="E20" s="25">
        <f t="shared" si="4"/>
        <v>435179.24999999994</v>
      </c>
      <c r="F20" s="25">
        <f t="shared" si="4"/>
        <v>512766.41000000003</v>
      </c>
      <c r="G20" s="25">
        <f t="shared" si="4"/>
        <v>217940.51</v>
      </c>
      <c r="H20" s="25">
        <f t="shared" si="4"/>
        <v>141494.23999999996</v>
      </c>
      <c r="I20" s="25">
        <f t="shared" si="4"/>
        <v>193405.78999999998</v>
      </c>
      <c r="J20" s="25">
        <f t="shared" si="4"/>
        <v>164137.35</v>
      </c>
      <c r="K20" s="25">
        <f t="shared" si="4"/>
        <v>309463.73000000004</v>
      </c>
      <c r="L20" s="25">
        <f>SUM(B20:K20)</f>
        <v>2858030.6</v>
      </c>
      <c r="M20"/>
    </row>
    <row r="21" spans="1:13" ht="17.25" customHeight="1">
      <c r="A21" s="26" t="s">
        <v>22</v>
      </c>
      <c r="B21" s="56">
        <f>ROUND((B15+B16)*B7,2)</f>
        <v>148320.07</v>
      </c>
      <c r="C21" s="56">
        <f aca="true" t="shared" si="5" ref="C21:K21">ROUND((C15+C16)*C7,2)</f>
        <v>113805.14</v>
      </c>
      <c r="D21" s="56">
        <f t="shared" si="5"/>
        <v>436224.23</v>
      </c>
      <c r="E21" s="56">
        <f t="shared" si="5"/>
        <v>371890.92</v>
      </c>
      <c r="F21" s="56">
        <f t="shared" si="5"/>
        <v>378270.53</v>
      </c>
      <c r="G21" s="56">
        <f t="shared" si="5"/>
        <v>169233.34</v>
      </c>
      <c r="H21" s="56">
        <f t="shared" si="5"/>
        <v>112304.81</v>
      </c>
      <c r="I21" s="56">
        <f t="shared" si="5"/>
        <v>156704.33</v>
      </c>
      <c r="J21" s="56">
        <f t="shared" si="5"/>
        <v>107612.08</v>
      </c>
      <c r="K21" s="56">
        <f t="shared" si="5"/>
        <v>257294.6</v>
      </c>
      <c r="L21" s="33">
        <f aca="true" t="shared" si="6" ref="L21:L28">SUM(B21:K21)</f>
        <v>2251660.0500000003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53944.57</v>
      </c>
      <c r="C22" s="33">
        <f t="shared" si="7"/>
        <v>27147.3</v>
      </c>
      <c r="D22" s="33">
        <f t="shared" si="7"/>
        <v>52708.44</v>
      </c>
      <c r="E22" s="33">
        <f t="shared" si="7"/>
        <v>31775.57</v>
      </c>
      <c r="F22" s="33">
        <f t="shared" si="7"/>
        <v>104706.69</v>
      </c>
      <c r="G22" s="33">
        <f t="shared" si="7"/>
        <v>30829.65</v>
      </c>
      <c r="H22" s="33">
        <f t="shared" si="7"/>
        <v>17266.97</v>
      </c>
      <c r="I22" s="33">
        <f t="shared" si="7"/>
        <v>28398.1</v>
      </c>
      <c r="J22" s="33">
        <f t="shared" si="7"/>
        <v>42623.85</v>
      </c>
      <c r="K22" s="33">
        <f t="shared" si="7"/>
        <v>32922.3</v>
      </c>
      <c r="L22" s="33">
        <f t="shared" si="6"/>
        <v>422323.44</v>
      </c>
      <c r="M22"/>
    </row>
    <row r="23" spans="1:13" ht="17.25" customHeight="1">
      <c r="A23" s="27" t="s">
        <v>24</v>
      </c>
      <c r="B23" s="33">
        <v>955.27</v>
      </c>
      <c r="C23" s="33">
        <v>9038.31</v>
      </c>
      <c r="D23" s="33">
        <v>29374.62</v>
      </c>
      <c r="E23" s="33">
        <v>25578.24</v>
      </c>
      <c r="F23" s="33">
        <v>25480.46</v>
      </c>
      <c r="G23" s="33">
        <v>16733.2</v>
      </c>
      <c r="H23" s="33">
        <v>9305.33</v>
      </c>
      <c r="I23" s="33">
        <v>5437.68</v>
      </c>
      <c r="J23" s="33">
        <v>9111.79</v>
      </c>
      <c r="K23" s="33">
        <v>13888.13</v>
      </c>
      <c r="L23" s="33">
        <f t="shared" si="6"/>
        <v>144903.03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545.14</v>
      </c>
      <c r="C26" s="33">
        <v>403.81</v>
      </c>
      <c r="D26" s="33">
        <v>1384.48</v>
      </c>
      <c r="E26" s="33">
        <v>1147.97</v>
      </c>
      <c r="F26" s="33">
        <v>1352.76</v>
      </c>
      <c r="G26" s="33">
        <v>573.98</v>
      </c>
      <c r="H26" s="33">
        <v>372.08</v>
      </c>
      <c r="I26" s="33">
        <v>510.53</v>
      </c>
      <c r="J26" s="33">
        <v>432.65</v>
      </c>
      <c r="K26" s="33">
        <v>816.27</v>
      </c>
      <c r="L26" s="33">
        <f t="shared" si="6"/>
        <v>7539.67</v>
      </c>
      <c r="M26" s="60"/>
    </row>
    <row r="27" spans="1:13" ht="17.25" customHeight="1">
      <c r="A27" s="27" t="s">
        <v>75</v>
      </c>
      <c r="B27" s="33">
        <v>347.81</v>
      </c>
      <c r="C27" s="33">
        <v>263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488.02</v>
      </c>
      <c r="L27" s="33">
        <f t="shared" si="6"/>
        <v>4601.4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-116184.41000000002</v>
      </c>
      <c r="C31" s="33">
        <f t="shared" si="8"/>
        <v>-11203.82</v>
      </c>
      <c r="D31" s="33">
        <f t="shared" si="8"/>
        <v>-41530.2</v>
      </c>
      <c r="E31" s="33">
        <f t="shared" si="8"/>
        <v>-419868.56</v>
      </c>
      <c r="F31" s="33">
        <f t="shared" si="8"/>
        <v>-35079.37</v>
      </c>
      <c r="G31" s="33">
        <f t="shared" si="8"/>
        <v>-16360.91</v>
      </c>
      <c r="H31" s="33">
        <f t="shared" si="8"/>
        <v>-15432.800000000001</v>
      </c>
      <c r="I31" s="33">
        <f t="shared" si="8"/>
        <v>-182916.06</v>
      </c>
      <c r="J31" s="33">
        <f t="shared" si="8"/>
        <v>-9318.21</v>
      </c>
      <c r="K31" s="33">
        <f t="shared" si="8"/>
        <v>-23577.77</v>
      </c>
      <c r="L31" s="33">
        <f aca="true" t="shared" si="9" ref="L31:L38">SUM(B31:K31)</f>
        <v>-871472.1100000001</v>
      </c>
      <c r="M31"/>
    </row>
    <row r="32" spans="1:13" ht="18.75" customHeight="1">
      <c r="A32" s="27" t="s">
        <v>28</v>
      </c>
      <c r="B32" s="33">
        <f>B33+B34+B35+B36</f>
        <v>-8311.6</v>
      </c>
      <c r="C32" s="33">
        <f aca="true" t="shared" si="10" ref="C32:K32">C33+C34+C35+C36</f>
        <v>-8958.4</v>
      </c>
      <c r="D32" s="33">
        <f t="shared" si="10"/>
        <v>-33831.6</v>
      </c>
      <c r="E32" s="33">
        <f t="shared" si="10"/>
        <v>-25775.2</v>
      </c>
      <c r="F32" s="33">
        <f t="shared" si="10"/>
        <v>-27557.2</v>
      </c>
      <c r="G32" s="33">
        <f t="shared" si="10"/>
        <v>-13169.2</v>
      </c>
      <c r="H32" s="33">
        <f t="shared" si="10"/>
        <v>-6375.6</v>
      </c>
      <c r="I32" s="33">
        <f t="shared" si="10"/>
        <v>-9077.2</v>
      </c>
      <c r="J32" s="33">
        <f t="shared" si="10"/>
        <v>-6912.4</v>
      </c>
      <c r="K32" s="33">
        <f t="shared" si="10"/>
        <v>-19038.8</v>
      </c>
      <c r="L32" s="33">
        <f t="shared" si="9"/>
        <v>-159007.19999999998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-8311.6</v>
      </c>
      <c r="C33" s="33">
        <f t="shared" si="11"/>
        <v>-8958.4</v>
      </c>
      <c r="D33" s="33">
        <f t="shared" si="11"/>
        <v>-33831.6</v>
      </c>
      <c r="E33" s="33">
        <f t="shared" si="11"/>
        <v>-25775.2</v>
      </c>
      <c r="F33" s="33">
        <f t="shared" si="11"/>
        <v>-27557.2</v>
      </c>
      <c r="G33" s="33">
        <f t="shared" si="11"/>
        <v>-13169.2</v>
      </c>
      <c r="H33" s="33">
        <f t="shared" si="11"/>
        <v>-6375.6</v>
      </c>
      <c r="I33" s="33">
        <f t="shared" si="11"/>
        <v>-9077.2</v>
      </c>
      <c r="J33" s="33">
        <f t="shared" si="11"/>
        <v>-6912.4</v>
      </c>
      <c r="K33" s="33">
        <f t="shared" si="11"/>
        <v>-19038.8</v>
      </c>
      <c r="L33" s="33">
        <f t="shared" si="9"/>
        <v>-159007.19999999998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-107872.81000000001</v>
      </c>
      <c r="C37" s="38">
        <f aca="true" t="shared" si="12" ref="C37:K37">SUM(C38:C49)</f>
        <v>-2245.42</v>
      </c>
      <c r="D37" s="38">
        <f t="shared" si="12"/>
        <v>-7698.6</v>
      </c>
      <c r="E37" s="38">
        <f t="shared" si="12"/>
        <v>-394093.36</v>
      </c>
      <c r="F37" s="38">
        <f t="shared" si="12"/>
        <v>-7522.17</v>
      </c>
      <c r="G37" s="38">
        <f t="shared" si="12"/>
        <v>-3191.71</v>
      </c>
      <c r="H37" s="38">
        <f t="shared" si="12"/>
        <v>-9057.2</v>
      </c>
      <c r="I37" s="38">
        <f t="shared" si="12"/>
        <v>-173838.86</v>
      </c>
      <c r="J37" s="38">
        <f t="shared" si="12"/>
        <v>-2405.81</v>
      </c>
      <c r="K37" s="38">
        <f t="shared" si="12"/>
        <v>-4538.97</v>
      </c>
      <c r="L37" s="33">
        <f t="shared" si="9"/>
        <v>-712464.91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-3031.32</v>
      </c>
      <c r="C48" s="17">
        <v>-2245.42</v>
      </c>
      <c r="D48" s="17">
        <v>-7698.6</v>
      </c>
      <c r="E48" s="17">
        <v>-6383.42</v>
      </c>
      <c r="F48" s="17">
        <v>-7522.17</v>
      </c>
      <c r="G48" s="17">
        <v>-3191.71</v>
      </c>
      <c r="H48" s="17">
        <v>-2069</v>
      </c>
      <c r="I48" s="17">
        <v>-2838.86</v>
      </c>
      <c r="J48" s="17">
        <v>-2405.81</v>
      </c>
      <c r="K48" s="17">
        <v>-4538.97</v>
      </c>
      <c r="L48" s="30">
        <f t="shared" si="13"/>
        <v>-41925.28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89998.77</v>
      </c>
      <c r="C55" s="41">
        <f t="shared" si="16"/>
        <v>141483.63999999998</v>
      </c>
      <c r="D55" s="41">
        <f t="shared" si="16"/>
        <v>483242.4799999999</v>
      </c>
      <c r="E55" s="41">
        <f t="shared" si="16"/>
        <v>15310.689999999944</v>
      </c>
      <c r="F55" s="41">
        <f t="shared" si="16"/>
        <v>477687.04000000004</v>
      </c>
      <c r="G55" s="41">
        <f t="shared" si="16"/>
        <v>201579.6</v>
      </c>
      <c r="H55" s="41">
        <f t="shared" si="16"/>
        <v>126061.43999999996</v>
      </c>
      <c r="I55" s="41">
        <f t="shared" si="16"/>
        <v>10489.729999999981</v>
      </c>
      <c r="J55" s="41">
        <f t="shared" si="16"/>
        <v>154819.14</v>
      </c>
      <c r="K55" s="41">
        <f t="shared" si="16"/>
        <v>285885.96</v>
      </c>
      <c r="L55" s="42">
        <f t="shared" si="14"/>
        <v>1986558.4899999998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89998.77</v>
      </c>
      <c r="C61" s="41">
        <f aca="true" t="shared" si="18" ref="C61:J61">SUM(C62:C73)</f>
        <v>141483.63999999998</v>
      </c>
      <c r="D61" s="41">
        <f t="shared" si="18"/>
        <v>483242.4827387673</v>
      </c>
      <c r="E61" s="41">
        <f t="shared" si="18"/>
        <v>15310.694168330096</v>
      </c>
      <c r="F61" s="41">
        <f t="shared" si="18"/>
        <v>477687.044371791</v>
      </c>
      <c r="G61" s="41">
        <f t="shared" si="18"/>
        <v>201579.6023387163</v>
      </c>
      <c r="H61" s="41">
        <f t="shared" si="18"/>
        <v>126061.43774562037</v>
      </c>
      <c r="I61" s="41">
        <f>SUM(I62:I78)</f>
        <v>10489.729935882948</v>
      </c>
      <c r="J61" s="41">
        <f t="shared" si="18"/>
        <v>154819.13875430252</v>
      </c>
      <c r="K61" s="41">
        <f>SUM(K62:K75)</f>
        <v>285885.96</v>
      </c>
      <c r="L61" s="46">
        <f>SUM(B61:K61)</f>
        <v>1986558.5000534104</v>
      </c>
      <c r="M61" s="40"/>
    </row>
    <row r="62" spans="1:13" ht="18.75" customHeight="1">
      <c r="A62" s="47" t="s">
        <v>46</v>
      </c>
      <c r="B62" s="48">
        <v>89998.77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89998.77</v>
      </c>
      <c r="M62"/>
    </row>
    <row r="63" spans="1:13" ht="18.75" customHeight="1">
      <c r="A63" s="47" t="s">
        <v>55</v>
      </c>
      <c r="B63" s="17">
        <v>0</v>
      </c>
      <c r="C63" s="48">
        <v>123416.18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123416.18</v>
      </c>
      <c r="M63"/>
    </row>
    <row r="64" spans="1:13" ht="18.75" customHeight="1">
      <c r="A64" s="47" t="s">
        <v>56</v>
      </c>
      <c r="B64" s="17">
        <v>0</v>
      </c>
      <c r="C64" s="48">
        <v>18067.46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18067.46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483242.4827387673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483242.4827387673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15310.694168330096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15310.694168330096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477687.044371791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477687.044371791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201579.6023387163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201579.6023387163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126061.43774562037</v>
      </c>
      <c r="I69" s="17">
        <v>0</v>
      </c>
      <c r="J69" s="17">
        <v>0</v>
      </c>
      <c r="K69" s="17">
        <v>0</v>
      </c>
      <c r="L69" s="46">
        <f t="shared" si="19"/>
        <v>126061.43774562037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10489.729935882948</v>
      </c>
      <c r="J70" s="17">
        <v>0</v>
      </c>
      <c r="K70" s="17">
        <v>0</v>
      </c>
      <c r="L70" s="46">
        <f t="shared" si="19"/>
        <v>10489.729935882948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154819.13875430252</v>
      </c>
      <c r="K71" s="17">
        <v>0</v>
      </c>
      <c r="L71" s="46">
        <f t="shared" si="19"/>
        <v>154819.13875430252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132536.73</v>
      </c>
      <c r="L72" s="46">
        <f t="shared" si="19"/>
        <v>132536.73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153349.23</v>
      </c>
      <c r="L73" s="46">
        <f t="shared" si="19"/>
        <v>153349.23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2023-02-09T21:58:20Z</dcterms:modified>
  <cp:category/>
  <cp:version/>
  <cp:contentType/>
  <cp:contentStatus/>
</cp:coreProperties>
</file>