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<sst xmlns="http://schemas.openxmlformats.org/spreadsheetml/2006/main" count="86" uniqueCount="85">
  <si>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</si>
  <si>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</si>
  <si>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</si>
  <si>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</si>
  <si>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</si>
  <si>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</si>
  <si>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</si>
  <si>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</si>
  <si>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</si>
  <si>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</si>
  <si>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</si>
  <si>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</si>
  <si>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</si>
  <si>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</si>
  <si>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</si>
  <si>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</si>
  <si>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</si>
  <si>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</si>
  <si>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</si>
  <si>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</si>
  <si>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</si>
  <si>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</si>
  <si>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</si>
  <si>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</si>
  <si>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</si>
  <si>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</si>
  <si>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</si>
  <si>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</si>
  <si>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</si>
  <si>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</si>
  <si>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</si>
  <si>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</si>
  <si>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</si>
  <si>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</si>
  <si>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</si>
  <si>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</si>
  <si>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</si>
  <si>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</si>
  <si>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</si>
  <si>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</si>
  <si>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</si>
  <si>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</si>
  <si>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</si>
  <si>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</si>
  <si>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</si>
  <si>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</si>
  <si>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</si>
  <si>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</si>
  <si>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</si>
  <si>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</si>
  <si>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</si>
  <si>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</si>
  <si>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</si>
  <si>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</si>
  <si>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</si>
  <si>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</si>
  <si>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</si>
  <si>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</si>
  <si>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</si>
  <si>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</si>
  <si>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</si>
  <si>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</si>
  <si>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</si>
  <si>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</si>
  <si>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</si>
  <si>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</si>
  <si>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</si>
  <si>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</si>
  <si>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</si>
  <si>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</si>
  <si>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</si>
  <si>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</si>
  <si>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</si>
  <si>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</si>
  <si>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</si>
  <si>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</si>
  <si>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</si>
  <si>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</si>
  <si>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</si>
  <si>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</si>
  <si>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</si>
  <si>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</si>
  <si>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</si>
  <si>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</si>
  <si>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04/02/23 - VENCIMENTO 10/02/23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</si>
</sst>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46735</v>
      </c>
      <c r="C7" s="10">
        <f aca="true" t="shared" si="0" ref="C7:K7">C8+C11</f>
        <v>56558</v>
      </c>
      <c r="D7" s="10">
        <f t="shared" si="0"/>
        <v>178282</v>
      </c>
      <c r="E7" s="10">
        <f t="shared" si="0"/>
        <v>149712</v>
      </c>
      <c r="F7" s="10">
        <f t="shared" si="0"/>
        <v>153910</v>
      </c>
      <c r="G7" s="10">
        <f t="shared" si="0"/>
        <v>70257</v>
      </c>
      <c r="H7" s="10">
        <f t="shared" si="0"/>
        <v>36634</v>
      </c>
      <c r="I7" s="10">
        <f t="shared" si="0"/>
        <v>68433</v>
      </c>
      <c r="J7" s="10">
        <f t="shared" si="0"/>
        <v>44023</v>
      </c>
      <c r="K7" s="10">
        <f t="shared" si="0"/>
        <v>121656</v>
      </c>
      <c r="L7" s="10">
        <f aca="true" t="shared" si="1" ref="L7:L13">SUM(B7:K7)</f>
        <v>926200</v>
      </c>
      <c r="M7" s="11"/>
    </row>
    <row r="8" spans="1:13" ht="17.25" customHeight="1">
      <c r="A8" s="12" t="s">
        <v>82</v>
      </c>
      <c r="B8" s="13">
        <f>B9+B10</f>
        <v>3973</v>
      </c>
      <c r="C8" s="13">
        <f aca="true" t="shared" si="2" ref="C8:K8">C9+C10</f>
        <v>4425</v>
      </c>
      <c r="D8" s="13">
        <f t="shared" si="2"/>
        <v>13987</v>
      </c>
      <c r="E8" s="13">
        <f t="shared" si="2"/>
        <v>10542</v>
      </c>
      <c r="F8" s="13">
        <f t="shared" si="2"/>
        <v>9988</v>
      </c>
      <c r="G8" s="13">
        <f t="shared" si="2"/>
        <v>5956</v>
      </c>
      <c r="H8" s="13">
        <f t="shared" si="2"/>
        <v>2469</v>
      </c>
      <c r="I8" s="13">
        <f t="shared" si="2"/>
        <v>3600</v>
      </c>
      <c r="J8" s="13">
        <f t="shared" si="2"/>
        <v>3032</v>
      </c>
      <c r="K8" s="13">
        <f t="shared" si="2"/>
        <v>7936</v>
      </c>
      <c r="L8" s="13">
        <f t="shared" si="1"/>
        <v>65908</v>
      </c>
      <c r="M8"/>
    </row>
    <row r="9" spans="1:13" ht="17.25" customHeight="1">
      <c r="A9" s="14" t="s">
        <v>18</v>
      </c>
      <c r="B9" s="15">
        <v>3971</v>
      </c>
      <c r="C9" s="15">
        <v>4425</v>
      </c>
      <c r="D9" s="15">
        <v>13987</v>
      </c>
      <c r="E9" s="15">
        <v>10542</v>
      </c>
      <c r="F9" s="15">
        <v>9988</v>
      </c>
      <c r="G9" s="15">
        <v>5956</v>
      </c>
      <c r="H9" s="15">
        <v>2456</v>
      </c>
      <c r="I9" s="15">
        <v>3600</v>
      </c>
      <c r="J9" s="15">
        <v>3032</v>
      </c>
      <c r="K9" s="15">
        <v>7936</v>
      </c>
      <c r="L9" s="13">
        <f t="shared" si="1"/>
        <v>65893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13</v>
      </c>
      <c r="I10" s="15">
        <v>0</v>
      </c>
      <c r="J10" s="15">
        <v>0</v>
      </c>
      <c r="K10" s="15">
        <v>0</v>
      </c>
      <c r="L10" s="13">
        <f t="shared" si="1"/>
        <v>15</v>
      </c>
      <c r="M10"/>
    </row>
    <row r="11" spans="1:13" ht="17.25" customHeight="1">
      <c r="A11" s="12" t="s">
        <v>71</v>
      </c>
      <c r="B11" s="15">
        <v>42762</v>
      </c>
      <c r="C11" s="15">
        <v>52133</v>
      </c>
      <c r="D11" s="15">
        <v>164295</v>
      </c>
      <c r="E11" s="15">
        <v>139170</v>
      </c>
      <c r="F11" s="15">
        <v>143922</v>
      </c>
      <c r="G11" s="15">
        <v>64301</v>
      </c>
      <c r="H11" s="15">
        <v>34165</v>
      </c>
      <c r="I11" s="15">
        <v>64833</v>
      </c>
      <c r="J11" s="15">
        <v>40991</v>
      </c>
      <c r="K11" s="15">
        <v>113720</v>
      </c>
      <c r="L11" s="13">
        <f t="shared" si="1"/>
        <v>860292</v>
      </c>
      <c r="M11" s="60"/>
    </row>
    <row r="12" spans="1:13" ht="17.25" customHeight="1">
      <c r="A12" s="14" t="s">
        <v>83</v>
      </c>
      <c r="B12" s="15">
        <v>5336</v>
      </c>
      <c r="C12" s="15">
        <v>4498</v>
      </c>
      <c r="D12" s="15">
        <v>15193</v>
      </c>
      <c r="E12" s="15">
        <v>15074</v>
      </c>
      <c r="F12" s="15">
        <v>13604</v>
      </c>
      <c r="G12" s="15">
        <v>6715</v>
      </c>
      <c r="H12" s="15">
        <v>3324</v>
      </c>
      <c r="I12" s="15">
        <v>3566</v>
      </c>
      <c r="J12" s="15">
        <v>3264</v>
      </c>
      <c r="K12" s="15">
        <v>7530</v>
      </c>
      <c r="L12" s="13">
        <f t="shared" si="1"/>
        <v>78104</v>
      </c>
      <c r="M12" s="60"/>
    </row>
    <row r="13" spans="1:13" ht="17.25" customHeight="1">
      <c r="A13" s="14" t="s">
        <v>72</v>
      </c>
      <c r="B13" s="15">
        <f>+B11-B12</f>
        <v>37426</v>
      </c>
      <c r="C13" s="15">
        <f aca="true" t="shared" si="3" ref="C13:K13">+C11-C12</f>
        <v>47635</v>
      </c>
      <c r="D13" s="15">
        <f t="shared" si="3"/>
        <v>149102</v>
      </c>
      <c r="E13" s="15">
        <f t="shared" si="3"/>
        <v>124096</v>
      </c>
      <c r="F13" s="15">
        <f t="shared" si="3"/>
        <v>130318</v>
      </c>
      <c r="G13" s="15">
        <f t="shared" si="3"/>
        <v>57586</v>
      </c>
      <c r="H13" s="15">
        <f t="shared" si="3"/>
        <v>30841</v>
      </c>
      <c r="I13" s="15">
        <f t="shared" si="3"/>
        <v>61267</v>
      </c>
      <c r="J13" s="15">
        <f t="shared" si="3"/>
        <v>37727</v>
      </c>
      <c r="K13" s="15">
        <f t="shared" si="3"/>
        <v>106190</v>
      </c>
      <c r="L13" s="13">
        <f t="shared" si="1"/>
        <v>782188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-0.0769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1.331771172462032</v>
      </c>
      <c r="C18" s="22">
        <v>1.259994391695688</v>
      </c>
      <c r="D18" s="22">
        <v>1.115711906283095</v>
      </c>
      <c r="E18" s="22">
        <v>1.112089850498054</v>
      </c>
      <c r="F18" s="22">
        <v>1.303623936986487</v>
      </c>
      <c r="G18" s="22">
        <v>1.229578009738518</v>
      </c>
      <c r="H18" s="22">
        <v>1.154375387418951</v>
      </c>
      <c r="I18" s="22">
        <v>1.197927480259238</v>
      </c>
      <c r="J18" s="22">
        <v>1.386288560739938</v>
      </c>
      <c r="K18" s="22">
        <v>1.125060156851949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452875.50999999995</v>
      </c>
      <c r="C20" s="25">
        <f aca="true" t="shared" si="4" ref="C20:K20">SUM(C21:C28)</f>
        <v>304627.07999999996</v>
      </c>
      <c r="D20" s="25">
        <f t="shared" si="4"/>
        <v>1018166.3399999999</v>
      </c>
      <c r="E20" s="25">
        <f t="shared" si="4"/>
        <v>860040.8699999998</v>
      </c>
      <c r="F20" s="25">
        <f t="shared" si="4"/>
        <v>919939.12</v>
      </c>
      <c r="G20" s="25">
        <f t="shared" si="4"/>
        <v>437038.77</v>
      </c>
      <c r="H20" s="25">
        <f t="shared" si="4"/>
        <v>238127.55</v>
      </c>
      <c r="I20" s="25">
        <f t="shared" si="4"/>
        <v>370948.18999999994</v>
      </c>
      <c r="J20" s="25">
        <f t="shared" si="4"/>
        <v>305047.85000000003</v>
      </c>
      <c r="K20" s="25">
        <f t="shared" si="4"/>
        <v>550519.19</v>
      </c>
      <c r="L20" s="25">
        <f>SUM(B20:K20)</f>
        <v>5457330.469999999</v>
      </c>
      <c r="M20"/>
    </row>
    <row r="21" spans="1:13" ht="17.25" customHeight="1">
      <c r="A21" s="26" t="s">
        <v>22</v>
      </c>
      <c r="B21" s="56">
        <f>ROUND((B15+B16)*B7,2)</f>
        <v>336721</v>
      </c>
      <c r="C21" s="56">
        <f aca="true" t="shared" si="5" ref="C21:K21">ROUND((C15+C16)*C7,2)</f>
        <v>232091.41</v>
      </c>
      <c r="D21" s="56">
        <f t="shared" si="5"/>
        <v>870729.29</v>
      </c>
      <c r="E21" s="56">
        <f t="shared" si="5"/>
        <v>740655.21</v>
      </c>
      <c r="F21" s="56">
        <f t="shared" si="5"/>
        <v>672771.39</v>
      </c>
      <c r="G21" s="56">
        <f t="shared" si="5"/>
        <v>337683.24</v>
      </c>
      <c r="H21" s="56">
        <f t="shared" si="5"/>
        <v>193955.05</v>
      </c>
      <c r="I21" s="56">
        <f t="shared" si="5"/>
        <v>300393.5</v>
      </c>
      <c r="J21" s="56">
        <f t="shared" si="5"/>
        <v>208118.73</v>
      </c>
      <c r="K21" s="56">
        <f t="shared" si="5"/>
        <v>469652.99</v>
      </c>
      <c r="L21" s="33">
        <f aca="true" t="shared" si="6" ref="L21:L28">SUM(B21:K21)</f>
        <v>4362771.81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111714.32</v>
      </c>
      <c r="C22" s="33">
        <f t="shared" si="7"/>
        <v>60342.46</v>
      </c>
      <c r="D22" s="33">
        <f t="shared" si="7"/>
        <v>100753.75</v>
      </c>
      <c r="E22" s="33">
        <f t="shared" si="7"/>
        <v>83019.93</v>
      </c>
      <c r="F22" s="33">
        <f t="shared" si="7"/>
        <v>204269.5</v>
      </c>
      <c r="G22" s="33">
        <f t="shared" si="7"/>
        <v>77524.65</v>
      </c>
      <c r="H22" s="33">
        <f t="shared" si="7"/>
        <v>29941.89</v>
      </c>
      <c r="I22" s="33">
        <f t="shared" si="7"/>
        <v>59456.13</v>
      </c>
      <c r="J22" s="33">
        <f t="shared" si="7"/>
        <v>80393.88</v>
      </c>
      <c r="K22" s="33">
        <f t="shared" si="7"/>
        <v>58734.88</v>
      </c>
      <c r="L22" s="33">
        <f t="shared" si="6"/>
        <v>866151.39</v>
      </c>
      <c r="M22"/>
    </row>
    <row r="23" spans="1:13" ht="17.25" customHeight="1">
      <c r="A23" s="27" t="s">
        <v>24</v>
      </c>
      <c r="B23" s="33">
        <v>1396.16</v>
      </c>
      <c r="C23" s="33">
        <v>9479.2</v>
      </c>
      <c r="D23" s="33">
        <v>40191.95</v>
      </c>
      <c r="E23" s="33">
        <v>30387.95</v>
      </c>
      <c r="F23" s="33">
        <v>38670.27</v>
      </c>
      <c r="G23" s="33">
        <v>20654.83</v>
      </c>
      <c r="H23" s="33">
        <v>11656.75</v>
      </c>
      <c r="I23" s="33">
        <v>8230</v>
      </c>
      <c r="J23" s="33">
        <v>11757.15</v>
      </c>
      <c r="K23" s="33">
        <v>16827.42</v>
      </c>
      <c r="L23" s="33">
        <f t="shared" si="6"/>
        <v>189251.68</v>
      </c>
      <c r="M23"/>
    </row>
    <row r="24" spans="1:13" ht="17.25" customHeight="1">
      <c r="A24" s="27" t="s">
        <v>25</v>
      </c>
      <c r="B24" s="33">
        <v>1914.72</v>
      </c>
      <c r="C24" s="29">
        <v>1914.72</v>
      </c>
      <c r="D24" s="29">
        <v>3829.44</v>
      </c>
      <c r="E24" s="29">
        <v>3829.44</v>
      </c>
      <c r="F24" s="33">
        <v>1914.72</v>
      </c>
      <c r="G24" s="29">
        <v>0</v>
      </c>
      <c r="H24" s="33">
        <v>1914.72</v>
      </c>
      <c r="I24" s="29">
        <v>1914.72</v>
      </c>
      <c r="J24" s="29">
        <v>3829.44</v>
      </c>
      <c r="K24" s="29">
        <v>3829.44</v>
      </c>
      <c r="L24" s="33">
        <f t="shared" si="6"/>
        <v>24891.359999999997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625.9</v>
      </c>
      <c r="C26" s="33">
        <v>421.11</v>
      </c>
      <c r="D26" s="33">
        <v>1410.44</v>
      </c>
      <c r="E26" s="33">
        <v>1191.23</v>
      </c>
      <c r="F26" s="33">
        <v>1271.99</v>
      </c>
      <c r="G26" s="33">
        <v>605.71</v>
      </c>
      <c r="H26" s="33">
        <v>328.81</v>
      </c>
      <c r="I26" s="33">
        <v>513.41</v>
      </c>
      <c r="J26" s="33">
        <v>421.11</v>
      </c>
      <c r="K26" s="33">
        <v>761.47</v>
      </c>
      <c r="L26" s="33">
        <f t="shared" si="6"/>
        <v>7551.18</v>
      </c>
      <c r="M26" s="60"/>
    </row>
    <row r="27" spans="1:13" ht="17.25" customHeight="1">
      <c r="A27" s="27" t="s">
        <v>75</v>
      </c>
      <c r="B27" s="33">
        <v>347.81</v>
      </c>
      <c r="C27" s="33">
        <v>263</v>
      </c>
      <c r="D27" s="33">
        <v>853.39</v>
      </c>
      <c r="E27" s="33">
        <v>652.66</v>
      </c>
      <c r="F27" s="33">
        <v>711.87</v>
      </c>
      <c r="G27" s="33">
        <v>397.23</v>
      </c>
      <c r="H27" s="33">
        <v>225.25</v>
      </c>
      <c r="I27" s="33">
        <v>300.33</v>
      </c>
      <c r="J27" s="33">
        <v>361.84</v>
      </c>
      <c r="K27" s="33">
        <v>488.02</v>
      </c>
      <c r="L27" s="33">
        <f t="shared" si="6"/>
        <v>4601.4</v>
      </c>
      <c r="M27" s="60"/>
    </row>
    <row r="28" spans="1:13" ht="17.25" customHeight="1">
      <c r="A28" s="27" t="s">
        <v>76</v>
      </c>
      <c r="B28" s="33">
        <v>155.6</v>
      </c>
      <c r="C28" s="33">
        <v>115.18</v>
      </c>
      <c r="D28" s="33">
        <v>398.08</v>
      </c>
      <c r="E28" s="33">
        <v>304.45</v>
      </c>
      <c r="F28" s="33">
        <v>329.38</v>
      </c>
      <c r="G28" s="33">
        <v>173.11</v>
      </c>
      <c r="H28" s="33">
        <v>105.08</v>
      </c>
      <c r="I28" s="33">
        <v>140.1</v>
      </c>
      <c r="J28" s="33">
        <v>165.7</v>
      </c>
      <c r="K28" s="33">
        <v>224.97</v>
      </c>
      <c r="L28" s="33">
        <f t="shared" si="6"/>
        <v>2111.65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-125794.30000000002</v>
      </c>
      <c r="C31" s="33">
        <f t="shared" si="8"/>
        <v>-21811.66</v>
      </c>
      <c r="D31" s="33">
        <f t="shared" si="8"/>
        <v>-69385.75</v>
      </c>
      <c r="E31" s="33">
        <f t="shared" si="8"/>
        <v>-815118.74</v>
      </c>
      <c r="F31" s="33">
        <f t="shared" si="8"/>
        <v>-51020.28999999999</v>
      </c>
      <c r="G31" s="33">
        <f t="shared" si="8"/>
        <v>-29574.54</v>
      </c>
      <c r="H31" s="33">
        <f t="shared" si="8"/>
        <v>-19623.019999999997</v>
      </c>
      <c r="I31" s="33">
        <f t="shared" si="8"/>
        <v>-333694.9</v>
      </c>
      <c r="J31" s="33">
        <f t="shared" si="8"/>
        <v>-15682.46</v>
      </c>
      <c r="K31" s="33">
        <f t="shared" si="8"/>
        <v>-39152.630000000005</v>
      </c>
      <c r="L31" s="33">
        <f aca="true" t="shared" si="9" ref="L31:L38">SUM(B31:K31)</f>
        <v>-1520858.29</v>
      </c>
      <c r="M31"/>
    </row>
    <row r="32" spans="1:13" ht="18.75" customHeight="1">
      <c r="A32" s="27" t="s">
        <v>28</v>
      </c>
      <c r="B32" s="33">
        <f>B33+B34+B35+B36</f>
        <v>-17472.4</v>
      </c>
      <c r="C32" s="33">
        <f aca="true" t="shared" si="10" ref="C32:K32">C33+C34+C35+C36</f>
        <v>-19470</v>
      </c>
      <c r="D32" s="33">
        <f t="shared" si="10"/>
        <v>-61542.8</v>
      </c>
      <c r="E32" s="33">
        <f t="shared" si="10"/>
        <v>-46384.8</v>
      </c>
      <c r="F32" s="33">
        <f t="shared" si="10"/>
        <v>-43947.2</v>
      </c>
      <c r="G32" s="33">
        <f t="shared" si="10"/>
        <v>-26206.4</v>
      </c>
      <c r="H32" s="33">
        <f t="shared" si="10"/>
        <v>-10806.4</v>
      </c>
      <c r="I32" s="33">
        <f t="shared" si="10"/>
        <v>-15840</v>
      </c>
      <c r="J32" s="33">
        <f t="shared" si="10"/>
        <v>-13340.8</v>
      </c>
      <c r="K32" s="33">
        <f t="shared" si="10"/>
        <v>-34918.4</v>
      </c>
      <c r="L32" s="33">
        <f t="shared" si="9"/>
        <v>-289929.2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-17472.4</v>
      </c>
      <c r="C33" s="33">
        <f t="shared" si="11"/>
        <v>-19470</v>
      </c>
      <c r="D33" s="33">
        <f t="shared" si="11"/>
        <v>-61542.8</v>
      </c>
      <c r="E33" s="33">
        <f t="shared" si="11"/>
        <v>-46384.8</v>
      </c>
      <c r="F33" s="33">
        <f t="shared" si="11"/>
        <v>-43947.2</v>
      </c>
      <c r="G33" s="33">
        <f t="shared" si="11"/>
        <v>-26206.4</v>
      </c>
      <c r="H33" s="33">
        <f t="shared" si="11"/>
        <v>-10806.4</v>
      </c>
      <c r="I33" s="33">
        <f t="shared" si="11"/>
        <v>-15840</v>
      </c>
      <c r="J33" s="33">
        <f t="shared" si="11"/>
        <v>-13340.8</v>
      </c>
      <c r="K33" s="33">
        <f t="shared" si="11"/>
        <v>-34918.4</v>
      </c>
      <c r="L33" s="33">
        <f t="shared" si="9"/>
        <v>-289929.2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-108321.90000000001</v>
      </c>
      <c r="C37" s="38">
        <f aca="true" t="shared" si="12" ref="C37:K37">SUM(C38:C49)</f>
        <v>-2341.66</v>
      </c>
      <c r="D37" s="38">
        <f t="shared" si="12"/>
        <v>-7842.95</v>
      </c>
      <c r="E37" s="38">
        <f t="shared" si="12"/>
        <v>-768733.94</v>
      </c>
      <c r="F37" s="38">
        <f t="shared" si="12"/>
        <v>-7073.09</v>
      </c>
      <c r="G37" s="38">
        <f t="shared" si="12"/>
        <v>-3368.14</v>
      </c>
      <c r="H37" s="38">
        <f t="shared" si="12"/>
        <v>-8816.619999999999</v>
      </c>
      <c r="I37" s="38">
        <f t="shared" si="12"/>
        <v>-317854.9</v>
      </c>
      <c r="J37" s="38">
        <f t="shared" si="12"/>
        <v>-2341.66</v>
      </c>
      <c r="K37" s="38">
        <f t="shared" si="12"/>
        <v>-4234.23</v>
      </c>
      <c r="L37" s="33">
        <f t="shared" si="9"/>
        <v>-1230929.0899999999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-26788.55</v>
      </c>
      <c r="C39" s="17">
        <v>0</v>
      </c>
      <c r="D39" s="17">
        <v>0</v>
      </c>
      <c r="E39" s="33">
        <v>-6109.94</v>
      </c>
      <c r="F39" s="28">
        <v>0</v>
      </c>
      <c r="G39" s="28">
        <v>0</v>
      </c>
      <c r="H39" s="33">
        <v>-6988.2</v>
      </c>
      <c r="I39" s="17">
        <v>0</v>
      </c>
      <c r="J39" s="28">
        <v>0</v>
      </c>
      <c r="K39" s="17">
        <v>0</v>
      </c>
      <c r="L39" s="33">
        <f>SUM(B39:K39)</f>
        <v>-39886.689999999995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-756000</v>
      </c>
      <c r="F47" s="17">
        <v>0</v>
      </c>
      <c r="G47" s="17">
        <v>0</v>
      </c>
      <c r="H47" s="17">
        <v>0</v>
      </c>
      <c r="I47" s="17">
        <v>-315000</v>
      </c>
      <c r="J47" s="17">
        <v>0</v>
      </c>
      <c r="K47" s="17">
        <v>0</v>
      </c>
      <c r="L47" s="17">
        <f>SUM(B47:K47)</f>
        <v>-1071000</v>
      </c>
    </row>
    <row r="48" spans="1:12" ht="18.75" customHeight="1">
      <c r="A48" s="37" t="s">
        <v>70</v>
      </c>
      <c r="B48" s="17">
        <v>-3480.41</v>
      </c>
      <c r="C48" s="17">
        <v>-2341.66</v>
      </c>
      <c r="D48" s="17">
        <v>-7842.95</v>
      </c>
      <c r="E48" s="17">
        <v>-6624</v>
      </c>
      <c r="F48" s="17">
        <v>-7073.09</v>
      </c>
      <c r="G48" s="17">
        <v>-3368.14</v>
      </c>
      <c r="H48" s="17">
        <v>-1828.42</v>
      </c>
      <c r="I48" s="17">
        <v>-2854.9</v>
      </c>
      <c r="J48" s="17">
        <v>-2341.66</v>
      </c>
      <c r="K48" s="17">
        <v>-4234.23</v>
      </c>
      <c r="L48" s="30">
        <f t="shared" si="13"/>
        <v>-41989.45999999999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327081.20999999996</v>
      </c>
      <c r="C55" s="41">
        <f t="shared" si="16"/>
        <v>282815.42</v>
      </c>
      <c r="D55" s="41">
        <f t="shared" si="16"/>
        <v>948780.5899999999</v>
      </c>
      <c r="E55" s="41">
        <f t="shared" si="16"/>
        <v>44922.12999999977</v>
      </c>
      <c r="F55" s="41">
        <f t="shared" si="16"/>
        <v>868918.83</v>
      </c>
      <c r="G55" s="41">
        <f t="shared" si="16"/>
        <v>407464.23000000004</v>
      </c>
      <c r="H55" s="41">
        <f t="shared" si="16"/>
        <v>218504.53</v>
      </c>
      <c r="I55" s="41">
        <f t="shared" si="16"/>
        <v>37253.28999999992</v>
      </c>
      <c r="J55" s="41">
        <f t="shared" si="16"/>
        <v>289365.39</v>
      </c>
      <c r="K55" s="41">
        <f t="shared" si="16"/>
        <v>511366.55999999994</v>
      </c>
      <c r="L55" s="42">
        <f t="shared" si="14"/>
        <v>3936472.1799999997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327081.21</v>
      </c>
      <c r="C61" s="41">
        <f aca="true" t="shared" si="18" ref="C61:J61">SUM(C62:C73)</f>
        <v>282815.43</v>
      </c>
      <c r="D61" s="41">
        <f t="shared" si="18"/>
        <v>948780.5859300728</v>
      </c>
      <c r="E61" s="41">
        <f t="shared" si="18"/>
        <v>44922.131686880486</v>
      </c>
      <c r="F61" s="41">
        <f t="shared" si="18"/>
        <v>868918.8280654851</v>
      </c>
      <c r="G61" s="41">
        <f t="shared" si="18"/>
        <v>407464.22614824737</v>
      </c>
      <c r="H61" s="41">
        <f t="shared" si="18"/>
        <v>218504.52598193637</v>
      </c>
      <c r="I61" s="41">
        <f>SUM(I62:I78)</f>
        <v>37253.288523458665</v>
      </c>
      <c r="J61" s="41">
        <f t="shared" si="18"/>
        <v>289365.394666412</v>
      </c>
      <c r="K61" s="41">
        <f>SUM(K62:K75)</f>
        <v>511366.55999999994</v>
      </c>
      <c r="L61" s="46">
        <f>SUM(B61:K61)</f>
        <v>3936472.1810024926</v>
      </c>
      <c r="M61" s="40"/>
    </row>
    <row r="62" spans="1:13" ht="18.75" customHeight="1">
      <c r="A62" s="47" t="s">
        <v>46</v>
      </c>
      <c r="B62" s="48">
        <v>327081.21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327081.21</v>
      </c>
      <c r="M62"/>
    </row>
    <row r="63" spans="1:13" ht="18.75" customHeight="1">
      <c r="A63" s="47" t="s">
        <v>55</v>
      </c>
      <c r="B63" s="17">
        <v>0</v>
      </c>
      <c r="C63" s="48">
        <v>247095.84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247095.84</v>
      </c>
      <c r="M63"/>
    </row>
    <row r="64" spans="1:13" ht="18.75" customHeight="1">
      <c r="A64" s="47" t="s">
        <v>56</v>
      </c>
      <c r="B64" s="17">
        <v>0</v>
      </c>
      <c r="C64" s="48">
        <v>35719.59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35719.59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948780.5859300728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948780.5859300728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44922.131686880486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44922.131686880486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868918.8280654851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868918.8280654851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407464.22614824737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407464.22614824737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218504.52598193637</v>
      </c>
      <c r="I69" s="17">
        <v>0</v>
      </c>
      <c r="J69" s="17">
        <v>0</v>
      </c>
      <c r="K69" s="17">
        <v>0</v>
      </c>
      <c r="L69" s="46">
        <f t="shared" si="19"/>
        <v>218504.52598193637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37253.288523458665</v>
      </c>
      <c r="J70" s="17">
        <v>0</v>
      </c>
      <c r="K70" s="17">
        <v>0</v>
      </c>
      <c r="L70" s="46">
        <f t="shared" si="19"/>
        <v>37253.288523458665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289365.394666412</v>
      </c>
      <c r="K71" s="17">
        <v>0</v>
      </c>
      <c r="L71" s="46">
        <f t="shared" si="19"/>
        <v>289365.394666412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271893.6</v>
      </c>
      <c r="L72" s="46">
        <f t="shared" si="19"/>
        <v>271893.6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239472.96</v>
      </c>
      <c r="L73" s="46">
        <f t="shared" si="19"/>
        <v>239472.96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2023-02-09T21:57:11Z</dcterms:modified>
  <cp:category/>
  <cp:version/>
  <cp:contentType/>
  <cp:contentStatus/>
</cp:coreProperties>
</file>