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<sst xmlns="http://schemas.openxmlformats.org/spreadsheetml/2006/main" count="86" uniqueCount="85">
  <si>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</si>
  <si>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</si>
  <si>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</si>
  <si>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</si>
  <si>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</si>
  <si>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</si>
  <si>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</si>
  <si>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</si>
  <si>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</si>
  <si>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</si>
  <si>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</si>
  <si>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</si>
  <si>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</si>
  <si>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</si>
  <si>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</si>
  <si>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</si>
  <si>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</si>
  <si>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</si>
  <si>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</si>
  <si>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</si>
  <si>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</si>
  <si>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</si>
  <si>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</si>
  <si>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</si>
  <si>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</si>
  <si>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</si>
  <si>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</si>
  <si>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</si>
  <si>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</si>
  <si>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</si>
  <si>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</si>
  <si>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</si>
  <si>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</si>
  <si>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</si>
  <si>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</si>
  <si>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</si>
  <si>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</si>
  <si>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</si>
  <si>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</si>
  <si>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</si>
  <si>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</si>
  <si>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</si>
  <si>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</si>
  <si>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</si>
  <si>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</si>
  <si>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</si>
  <si>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</si>
  <si>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</si>
  <si>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</si>
  <si>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</si>
  <si>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</si>
  <si>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</si>
  <si>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</si>
  <si>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</si>
  <si>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</si>
  <si>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</si>
  <si>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</si>
  <si>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</si>
  <si>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</si>
  <si>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</si>
  <si>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</si>
  <si>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</si>
  <si>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</si>
  <si>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</si>
  <si>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</si>
  <si>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</si>
  <si>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</si>
  <si>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</si>
  <si>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</si>
  <si>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</si>
  <si>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</si>
  <si>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</si>
  <si>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</si>
  <si>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</si>
  <si>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</si>
  <si>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</si>
  <si>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</si>
  <si>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</si>
  <si>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</si>
  <si>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</si>
  <si>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</si>
  <si>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</si>
  <si>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</si>
  <si>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</si>
  <si>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02/02/23 - VENCIMENTO 09/02/23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</si>
</sst>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3" sqref="B4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82615</v>
      </c>
      <c r="C7" s="10">
        <f aca="true" t="shared" si="0" ref="C7:K7">C8+C11</f>
        <v>101887</v>
      </c>
      <c r="D7" s="10">
        <f t="shared" si="0"/>
        <v>298055</v>
      </c>
      <c r="E7" s="10">
        <f t="shared" si="0"/>
        <v>242772</v>
      </c>
      <c r="F7" s="10">
        <f t="shared" si="0"/>
        <v>243248</v>
      </c>
      <c r="G7" s="10">
        <f t="shared" si="0"/>
        <v>138100</v>
      </c>
      <c r="H7" s="10">
        <f t="shared" si="0"/>
        <v>76242</v>
      </c>
      <c r="I7" s="10">
        <f t="shared" si="0"/>
        <v>113340</v>
      </c>
      <c r="J7" s="10">
        <f t="shared" si="0"/>
        <v>114922</v>
      </c>
      <c r="K7" s="10">
        <f t="shared" si="0"/>
        <v>209151</v>
      </c>
      <c r="L7" s="10">
        <f aca="true" t="shared" si="1" ref="L7:L13">SUM(B7:K7)</f>
        <v>1620332</v>
      </c>
      <c r="M7" s="11"/>
    </row>
    <row r="8" spans="1:13" ht="17.25" customHeight="1">
      <c r="A8" s="12" t="s">
        <v>82</v>
      </c>
      <c r="B8" s="13">
        <f>B9+B10</f>
        <v>5490</v>
      </c>
      <c r="C8" s="13">
        <f aca="true" t="shared" si="2" ref="C8:K8">C9+C10</f>
        <v>6437</v>
      </c>
      <c r="D8" s="13">
        <f t="shared" si="2"/>
        <v>18467</v>
      </c>
      <c r="E8" s="13">
        <f t="shared" si="2"/>
        <v>13566</v>
      </c>
      <c r="F8" s="13">
        <f t="shared" si="2"/>
        <v>11791</v>
      </c>
      <c r="G8" s="13">
        <f t="shared" si="2"/>
        <v>9597</v>
      </c>
      <c r="H8" s="13">
        <f t="shared" si="2"/>
        <v>4440</v>
      </c>
      <c r="I8" s="13">
        <f t="shared" si="2"/>
        <v>5010</v>
      </c>
      <c r="J8" s="13">
        <f t="shared" si="2"/>
        <v>7067</v>
      </c>
      <c r="K8" s="13">
        <f t="shared" si="2"/>
        <v>12010</v>
      </c>
      <c r="L8" s="13">
        <f t="shared" si="1"/>
        <v>93875</v>
      </c>
      <c r="M8"/>
    </row>
    <row r="9" spans="1:13" ht="17.25" customHeight="1">
      <c r="A9" s="14" t="s">
        <v>18</v>
      </c>
      <c r="B9" s="15">
        <v>5488</v>
      </c>
      <c r="C9" s="15">
        <v>6437</v>
      </c>
      <c r="D9" s="15">
        <v>18467</v>
      </c>
      <c r="E9" s="15">
        <v>13566</v>
      </c>
      <c r="F9" s="15">
        <v>11791</v>
      </c>
      <c r="G9" s="15">
        <v>9597</v>
      </c>
      <c r="H9" s="15">
        <v>4380</v>
      </c>
      <c r="I9" s="15">
        <v>5010</v>
      </c>
      <c r="J9" s="15">
        <v>7067</v>
      </c>
      <c r="K9" s="15">
        <v>12010</v>
      </c>
      <c r="L9" s="13">
        <f t="shared" si="1"/>
        <v>93813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60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71</v>
      </c>
      <c r="B11" s="15">
        <v>77125</v>
      </c>
      <c r="C11" s="15">
        <v>95450</v>
      </c>
      <c r="D11" s="15">
        <v>279588</v>
      </c>
      <c r="E11" s="15">
        <v>229206</v>
      </c>
      <c r="F11" s="15">
        <v>231457</v>
      </c>
      <c r="G11" s="15">
        <v>128503</v>
      </c>
      <c r="H11" s="15">
        <v>71802</v>
      </c>
      <c r="I11" s="15">
        <v>108330</v>
      </c>
      <c r="J11" s="15">
        <v>107855</v>
      </c>
      <c r="K11" s="15">
        <v>197141</v>
      </c>
      <c r="L11" s="13">
        <f t="shared" si="1"/>
        <v>1526457</v>
      </c>
      <c r="M11" s="60"/>
    </row>
    <row r="12" spans="1:13" ht="17.25" customHeight="1">
      <c r="A12" s="14" t="s">
        <v>83</v>
      </c>
      <c r="B12" s="15">
        <v>8875</v>
      </c>
      <c r="C12" s="15">
        <v>7344</v>
      </c>
      <c r="D12" s="15">
        <v>24691</v>
      </c>
      <c r="E12" s="15">
        <v>23055</v>
      </c>
      <c r="F12" s="15">
        <v>19756</v>
      </c>
      <c r="G12" s="15">
        <v>12170</v>
      </c>
      <c r="H12" s="15">
        <v>6377</v>
      </c>
      <c r="I12" s="15">
        <v>5931</v>
      </c>
      <c r="J12" s="15">
        <v>7774</v>
      </c>
      <c r="K12" s="15">
        <v>12720</v>
      </c>
      <c r="L12" s="13">
        <f t="shared" si="1"/>
        <v>128693</v>
      </c>
      <c r="M12" s="60"/>
    </row>
    <row r="13" spans="1:13" ht="17.25" customHeight="1">
      <c r="A13" s="14" t="s">
        <v>72</v>
      </c>
      <c r="B13" s="15">
        <f>+B11-B12</f>
        <v>68250</v>
      </c>
      <c r="C13" s="15">
        <f aca="true" t="shared" si="3" ref="C13:K13">+C11-C12</f>
        <v>88106</v>
      </c>
      <c r="D13" s="15">
        <f t="shared" si="3"/>
        <v>254897</v>
      </c>
      <c r="E13" s="15">
        <f t="shared" si="3"/>
        <v>206151</v>
      </c>
      <c r="F13" s="15">
        <f t="shared" si="3"/>
        <v>211701</v>
      </c>
      <c r="G13" s="15">
        <f t="shared" si="3"/>
        <v>116333</v>
      </c>
      <c r="H13" s="15">
        <f t="shared" si="3"/>
        <v>65425</v>
      </c>
      <c r="I13" s="15">
        <f t="shared" si="3"/>
        <v>102399</v>
      </c>
      <c r="J13" s="15">
        <f t="shared" si="3"/>
        <v>100081</v>
      </c>
      <c r="K13" s="15">
        <f t="shared" si="3"/>
        <v>184421</v>
      </c>
      <c r="L13" s="13">
        <f t="shared" si="1"/>
        <v>1397764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1.329918949292189</v>
      </c>
      <c r="C18" s="22">
        <v>1.246429902484944</v>
      </c>
      <c r="D18" s="22">
        <v>1.124459696948467</v>
      </c>
      <c r="E18" s="22">
        <v>1.147947117922486</v>
      </c>
      <c r="F18" s="22">
        <v>1.325891614745191</v>
      </c>
      <c r="G18" s="22">
        <v>1.263527128063546</v>
      </c>
      <c r="H18" s="22">
        <v>1.128129632965236</v>
      </c>
      <c r="I18" s="22">
        <v>1.210210498769365</v>
      </c>
      <c r="J18" s="22">
        <v>1.347651545005603</v>
      </c>
      <c r="K18" s="22">
        <v>1.143142482000309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797658.3300000001</v>
      </c>
      <c r="C20" s="25">
        <f aca="true" t="shared" si="4" ref="C20:K20">SUM(C21:C28)</f>
        <v>537035.73</v>
      </c>
      <c r="D20" s="25">
        <f t="shared" si="4"/>
        <v>1696133.8900000001</v>
      </c>
      <c r="E20" s="25">
        <f t="shared" si="4"/>
        <v>1423770.8399999996</v>
      </c>
      <c r="F20" s="25">
        <f t="shared" si="4"/>
        <v>1474377.97</v>
      </c>
      <c r="G20" s="25">
        <f t="shared" si="4"/>
        <v>875568.57</v>
      </c>
      <c r="H20" s="25">
        <f t="shared" si="4"/>
        <v>477529.08999999997</v>
      </c>
      <c r="I20" s="25">
        <f t="shared" si="4"/>
        <v>618852.2099999998</v>
      </c>
      <c r="J20" s="25">
        <f t="shared" si="4"/>
        <v>759813.6599999999</v>
      </c>
      <c r="K20" s="25">
        <f t="shared" si="4"/>
        <v>953182.5999999999</v>
      </c>
      <c r="L20" s="25">
        <f>SUM(B20:K20)</f>
        <v>9613922.889999999</v>
      </c>
      <c r="M20"/>
    </row>
    <row r="21" spans="1:13" ht="17.25" customHeight="1">
      <c r="A21" s="26" t="s">
        <v>22</v>
      </c>
      <c r="B21" s="56">
        <f>ROUND((B15+B16)*B7,2)</f>
        <v>595232.81</v>
      </c>
      <c r="C21" s="56">
        <f aca="true" t="shared" si="5" ref="C21:K21">ROUND((C15+C16)*C7,2)</f>
        <v>418103.49</v>
      </c>
      <c r="D21" s="56">
        <f t="shared" si="5"/>
        <v>1455700.62</v>
      </c>
      <c r="E21" s="56">
        <f t="shared" si="5"/>
        <v>1201041.64</v>
      </c>
      <c r="F21" s="56">
        <f t="shared" si="5"/>
        <v>1063285.66</v>
      </c>
      <c r="G21" s="56">
        <f t="shared" si="5"/>
        <v>663763.84</v>
      </c>
      <c r="H21" s="56">
        <f t="shared" si="5"/>
        <v>403655.64</v>
      </c>
      <c r="I21" s="56">
        <f t="shared" si="5"/>
        <v>497517.26</v>
      </c>
      <c r="J21" s="56">
        <f t="shared" si="5"/>
        <v>543293.76</v>
      </c>
      <c r="K21" s="56">
        <f t="shared" si="5"/>
        <v>807427.44</v>
      </c>
      <c r="L21" s="33">
        <f aca="true" t="shared" si="6" ref="L21:L28">SUM(B21:K21)</f>
        <v>7649022.159999998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196378.58</v>
      </c>
      <c r="C22" s="33">
        <f t="shared" si="7"/>
        <v>103033.2</v>
      </c>
      <c r="D22" s="33">
        <f t="shared" si="7"/>
        <v>181176.06</v>
      </c>
      <c r="E22" s="33">
        <f t="shared" si="7"/>
        <v>177690.65</v>
      </c>
      <c r="F22" s="33">
        <f t="shared" si="7"/>
        <v>346515.88</v>
      </c>
      <c r="G22" s="33">
        <f t="shared" si="7"/>
        <v>174919.78</v>
      </c>
      <c r="H22" s="33">
        <f t="shared" si="7"/>
        <v>51720.25</v>
      </c>
      <c r="I22" s="33">
        <f t="shared" si="7"/>
        <v>104583.35</v>
      </c>
      <c r="J22" s="33">
        <f t="shared" si="7"/>
        <v>188876.92</v>
      </c>
      <c r="K22" s="33">
        <f t="shared" si="7"/>
        <v>115577.17</v>
      </c>
      <c r="L22" s="33">
        <f t="shared" si="6"/>
        <v>1640471.8399999999</v>
      </c>
      <c r="M22"/>
    </row>
    <row r="23" spans="1:13" ht="17.25" customHeight="1">
      <c r="A23" s="27" t="s">
        <v>24</v>
      </c>
      <c r="B23" s="33">
        <v>2956.76</v>
      </c>
      <c r="C23" s="33">
        <v>13153.3</v>
      </c>
      <c r="D23" s="33">
        <v>52748.55</v>
      </c>
      <c r="E23" s="33">
        <v>39052.11</v>
      </c>
      <c r="F23" s="33">
        <v>60377.31</v>
      </c>
      <c r="G23" s="33">
        <v>35576.22</v>
      </c>
      <c r="H23" s="33">
        <v>19507.23</v>
      </c>
      <c r="I23" s="33">
        <v>13874.38</v>
      </c>
      <c r="J23" s="33">
        <v>22645.68</v>
      </c>
      <c r="K23" s="33">
        <v>24833.71</v>
      </c>
      <c r="L23" s="33">
        <f t="shared" si="6"/>
        <v>284725.25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672.05</v>
      </c>
      <c r="C26" s="33">
        <v>452.84</v>
      </c>
      <c r="D26" s="33">
        <v>1427.75</v>
      </c>
      <c r="E26" s="33">
        <v>1199.89</v>
      </c>
      <c r="F26" s="33">
        <v>1243.15</v>
      </c>
      <c r="G26" s="33">
        <v>738.39</v>
      </c>
      <c r="H26" s="33">
        <v>400.92</v>
      </c>
      <c r="I26" s="33">
        <v>522.07</v>
      </c>
      <c r="J26" s="33">
        <v>640.32</v>
      </c>
      <c r="K26" s="33">
        <v>801.85</v>
      </c>
      <c r="L26" s="33">
        <f t="shared" si="6"/>
        <v>8099.2300000000005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-132725.72</v>
      </c>
      <c r="C31" s="33">
        <f t="shared" si="8"/>
        <v>-30840.879999999997</v>
      </c>
      <c r="D31" s="33">
        <f t="shared" si="8"/>
        <v>-89193.98000000001</v>
      </c>
      <c r="E31" s="33">
        <f t="shared" si="8"/>
        <v>-72472.45999999995</v>
      </c>
      <c r="F31" s="33">
        <f t="shared" si="8"/>
        <v>-58793.1</v>
      </c>
      <c r="G31" s="33">
        <f t="shared" si="8"/>
        <v>-85932.72</v>
      </c>
      <c r="H31" s="33">
        <f t="shared" si="8"/>
        <v>-28489.59</v>
      </c>
      <c r="I31" s="33">
        <f t="shared" si="8"/>
        <v>-36495.93</v>
      </c>
      <c r="J31" s="33">
        <f t="shared" si="8"/>
        <v>-51155.399999999994</v>
      </c>
      <c r="K31" s="33">
        <f t="shared" si="8"/>
        <v>-60602.770000000004</v>
      </c>
      <c r="L31" s="33">
        <f aca="true" t="shared" si="9" ref="L31:L38">SUM(B31:K31)</f>
        <v>-646702.55</v>
      </c>
      <c r="M31"/>
    </row>
    <row r="32" spans="1:13" ht="18.75" customHeight="1">
      <c r="A32" s="27" t="s">
        <v>28</v>
      </c>
      <c r="B32" s="33">
        <f>B33+B34+B35+B36</f>
        <v>-24147.2</v>
      </c>
      <c r="C32" s="33">
        <f aca="true" t="shared" si="10" ref="C32:K32">C33+C34+C35+C36</f>
        <v>-28322.8</v>
      </c>
      <c r="D32" s="33">
        <f t="shared" si="10"/>
        <v>-81254.8</v>
      </c>
      <c r="E32" s="33">
        <f t="shared" si="10"/>
        <v>-59690.4</v>
      </c>
      <c r="F32" s="33">
        <f t="shared" si="10"/>
        <v>-51880.4</v>
      </c>
      <c r="G32" s="33">
        <f t="shared" si="10"/>
        <v>-42226.8</v>
      </c>
      <c r="H32" s="33">
        <f t="shared" si="10"/>
        <v>-19272</v>
      </c>
      <c r="I32" s="33">
        <f t="shared" si="10"/>
        <v>-33592.92</v>
      </c>
      <c r="J32" s="33">
        <f t="shared" si="10"/>
        <v>-31094.8</v>
      </c>
      <c r="K32" s="33">
        <f t="shared" si="10"/>
        <v>-52844</v>
      </c>
      <c r="L32" s="33">
        <f t="shared" si="9"/>
        <v>-424326.11999999994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-24147.2</v>
      </c>
      <c r="C33" s="33">
        <f t="shared" si="11"/>
        <v>-28322.8</v>
      </c>
      <c r="D33" s="33">
        <f t="shared" si="11"/>
        <v>-81254.8</v>
      </c>
      <c r="E33" s="33">
        <f t="shared" si="11"/>
        <v>-59690.4</v>
      </c>
      <c r="F33" s="33">
        <f t="shared" si="11"/>
        <v>-51880.4</v>
      </c>
      <c r="G33" s="33">
        <f t="shared" si="11"/>
        <v>-42226.8</v>
      </c>
      <c r="H33" s="33">
        <f t="shared" si="11"/>
        <v>-19272</v>
      </c>
      <c r="I33" s="33">
        <f t="shared" si="11"/>
        <v>-22044</v>
      </c>
      <c r="J33" s="33">
        <f t="shared" si="11"/>
        <v>-31094.8</v>
      </c>
      <c r="K33" s="33">
        <f t="shared" si="11"/>
        <v>-52844</v>
      </c>
      <c r="L33" s="33">
        <f t="shared" si="9"/>
        <v>-412777.19999999995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-11548.92</v>
      </c>
      <c r="J36" s="17">
        <v>0</v>
      </c>
      <c r="K36" s="17">
        <v>0</v>
      </c>
      <c r="L36" s="33">
        <f t="shared" si="9"/>
        <v>-11548.92</v>
      </c>
      <c r="M36"/>
    </row>
    <row r="37" spans="1:13" s="36" customFormat="1" ht="18.75" customHeight="1">
      <c r="A37" s="27" t="s">
        <v>32</v>
      </c>
      <c r="B37" s="38">
        <f>SUM(B38:B49)</f>
        <v>-108578.52</v>
      </c>
      <c r="C37" s="38">
        <f aca="true" t="shared" si="12" ref="C37:K37">SUM(C38:C49)</f>
        <v>-2518.08</v>
      </c>
      <c r="D37" s="38">
        <f t="shared" si="12"/>
        <v>-7939.18</v>
      </c>
      <c r="E37" s="38">
        <f t="shared" si="12"/>
        <v>-12782.059999999943</v>
      </c>
      <c r="F37" s="38">
        <f t="shared" si="12"/>
        <v>-6912.7</v>
      </c>
      <c r="G37" s="38">
        <f t="shared" si="12"/>
        <v>-43705.92</v>
      </c>
      <c r="H37" s="38">
        <f t="shared" si="12"/>
        <v>-9217.59</v>
      </c>
      <c r="I37" s="38">
        <f t="shared" si="12"/>
        <v>-2903.01</v>
      </c>
      <c r="J37" s="38">
        <f t="shared" si="12"/>
        <v>-20060.6</v>
      </c>
      <c r="K37" s="38">
        <f t="shared" si="12"/>
        <v>-7758.77</v>
      </c>
      <c r="L37" s="33">
        <f t="shared" si="9"/>
        <v>-222376.42999999996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-39600</v>
      </c>
      <c r="H43" s="17">
        <v>0</v>
      </c>
      <c r="I43" s="17">
        <v>0</v>
      </c>
      <c r="J43" s="38">
        <v>-16500</v>
      </c>
      <c r="K43" s="38">
        <v>-3300</v>
      </c>
      <c r="L43" s="38">
        <f t="shared" si="13"/>
        <v>-59400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-3737.03</v>
      </c>
      <c r="C48" s="17">
        <v>-2518.08</v>
      </c>
      <c r="D48" s="17">
        <v>-7939.18</v>
      </c>
      <c r="E48" s="17">
        <v>-6672.12</v>
      </c>
      <c r="F48" s="17">
        <v>-6912.7</v>
      </c>
      <c r="G48" s="17">
        <v>-4105.92</v>
      </c>
      <c r="H48" s="17">
        <v>-2229.39</v>
      </c>
      <c r="I48" s="17">
        <v>-2903.01</v>
      </c>
      <c r="J48" s="17">
        <v>-3560.6</v>
      </c>
      <c r="K48" s="17">
        <v>-4458.77</v>
      </c>
      <c r="L48" s="30">
        <f t="shared" si="13"/>
        <v>-45036.8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664932.6100000001</v>
      </c>
      <c r="C55" s="41">
        <f t="shared" si="16"/>
        <v>506194.85</v>
      </c>
      <c r="D55" s="41">
        <f t="shared" si="16"/>
        <v>1606939.9100000001</v>
      </c>
      <c r="E55" s="41">
        <f t="shared" si="16"/>
        <v>1351298.3799999997</v>
      </c>
      <c r="F55" s="41">
        <f t="shared" si="16"/>
        <v>1415584.8699999999</v>
      </c>
      <c r="G55" s="41">
        <f t="shared" si="16"/>
        <v>789635.85</v>
      </c>
      <c r="H55" s="41">
        <f t="shared" si="16"/>
        <v>449039.49999999994</v>
      </c>
      <c r="I55" s="41">
        <f t="shared" si="16"/>
        <v>582356.2799999998</v>
      </c>
      <c r="J55" s="41">
        <f t="shared" si="16"/>
        <v>708658.2599999999</v>
      </c>
      <c r="K55" s="41">
        <f t="shared" si="16"/>
        <v>892579.8299999998</v>
      </c>
      <c r="L55" s="42">
        <f t="shared" si="14"/>
        <v>8967220.34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664932.63</v>
      </c>
      <c r="C61" s="41">
        <f aca="true" t="shared" si="18" ref="C61:J61">SUM(C62:C73)</f>
        <v>506194.85</v>
      </c>
      <c r="D61" s="41">
        <f t="shared" si="18"/>
        <v>1606939.907942342</v>
      </c>
      <c r="E61" s="41">
        <f t="shared" si="18"/>
        <v>1351298.3791158888</v>
      </c>
      <c r="F61" s="41">
        <f t="shared" si="18"/>
        <v>1415584.870624755</v>
      </c>
      <c r="G61" s="41">
        <f t="shared" si="18"/>
        <v>789635.8484254518</v>
      </c>
      <c r="H61" s="41">
        <f t="shared" si="18"/>
        <v>449039.49897121446</v>
      </c>
      <c r="I61" s="41">
        <f>SUM(I62:I78)</f>
        <v>582356.2813364577</v>
      </c>
      <c r="J61" s="41">
        <f t="shared" si="18"/>
        <v>708658.2550528588</v>
      </c>
      <c r="K61" s="41">
        <f>SUM(K62:K75)</f>
        <v>892579.8300000001</v>
      </c>
      <c r="L61" s="46">
        <f>SUM(B61:K61)</f>
        <v>8967220.35146897</v>
      </c>
      <c r="M61" s="40"/>
    </row>
    <row r="62" spans="1:13" ht="18.75" customHeight="1">
      <c r="A62" s="47" t="s">
        <v>46</v>
      </c>
      <c r="B62" s="48">
        <v>664932.63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664932.63</v>
      </c>
      <c r="M62"/>
    </row>
    <row r="63" spans="1:13" ht="18.75" customHeight="1">
      <c r="A63" s="47" t="s">
        <v>55</v>
      </c>
      <c r="B63" s="17">
        <v>0</v>
      </c>
      <c r="C63" s="48">
        <v>442363.68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442363.68</v>
      </c>
      <c r="M63"/>
    </row>
    <row r="64" spans="1:13" ht="18.75" customHeight="1">
      <c r="A64" s="47" t="s">
        <v>56</v>
      </c>
      <c r="B64" s="17">
        <v>0</v>
      </c>
      <c r="C64" s="48">
        <v>63831.17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63831.17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1606939.907942342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1606939.907942342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1351298.3791158888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1351298.3791158888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1415584.870624755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1415584.870624755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789635.8484254518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789635.8484254518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449039.49897121446</v>
      </c>
      <c r="I69" s="17">
        <v>0</v>
      </c>
      <c r="J69" s="17">
        <v>0</v>
      </c>
      <c r="K69" s="17">
        <v>0</v>
      </c>
      <c r="L69" s="46">
        <f t="shared" si="19"/>
        <v>449039.49897121446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582356.2813364577</v>
      </c>
      <c r="J70" s="17">
        <v>0</v>
      </c>
      <c r="K70" s="17">
        <v>0</v>
      </c>
      <c r="L70" s="46">
        <f t="shared" si="19"/>
        <v>582356.2813364577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708658.2550528588</v>
      </c>
      <c r="K71" s="17">
        <v>0</v>
      </c>
      <c r="L71" s="46">
        <f t="shared" si="19"/>
        <v>708658.2550528588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509663.08</v>
      </c>
      <c r="L72" s="46">
        <f t="shared" si="19"/>
        <v>509663.08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382916.75</v>
      </c>
      <c r="L73" s="46">
        <f t="shared" si="19"/>
        <v>382916.75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2023-02-08T17:55:25Z</dcterms:modified>
  <cp:category/>
  <cp:version/>
  <cp:contentType/>
  <cp:contentStatus/>
</cp:coreProperties>
</file>