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<sst xmlns="http://schemas.openxmlformats.org/spreadsheetml/2006/main" count="86" uniqueCount="85">
  <si>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</si>
  <si>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</si>
  <si>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</si>
  <si>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</si>
  <si>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</si>
  <si>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</si>
  <si>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</si>
  <si>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</si>
  <si>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</si>
  <si>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</si>
  <si>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</si>
  <si>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</si>
  <si>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</si>
  <si>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</si>
  <si>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</si>
  <si>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</si>
  <si>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</si>
  <si>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</si>
  <si>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</si>
  <si>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</si>
  <si>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</si>
  <si>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</si>
  <si>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</si>
  <si>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</si>
  <si>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</si>
  <si>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</si>
  <si>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</si>
  <si>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</si>
  <si>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</si>
  <si>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</si>
  <si>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</si>
  <si>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</si>
  <si>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</si>
  <si>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</si>
  <si>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</si>
  <si>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</si>
  <si>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</si>
  <si>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</si>
  <si>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</si>
  <si>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</si>
  <si>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</si>
  <si>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</si>
  <si>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</si>
  <si>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</si>
  <si>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</si>
  <si>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</si>
  <si>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</si>
  <si>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</si>
  <si>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</si>
  <si>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</si>
  <si>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</si>
  <si>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</si>
  <si>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</si>
  <si>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</si>
  <si>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</si>
  <si>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</si>
  <si>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</si>
  <si>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</si>
  <si>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</si>
  <si>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</si>
  <si>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</si>
  <si>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</si>
  <si>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</si>
  <si>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</si>
  <si>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</si>
  <si>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</si>
  <si>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</si>
  <si>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</si>
  <si>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</si>
  <si>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</si>
  <si>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</si>
  <si>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</si>
  <si>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</si>
  <si>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</si>
  <si>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</si>
  <si>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</si>
  <si>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</si>
  <si>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</si>
  <si>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</si>
  <si>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</si>
  <si>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</si>
  <si>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</si>
  <si>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</si>
  <si>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</si>
  <si>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01/02/23 - VENCIMENTO 08/02/23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</si>
</sst>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80390</v>
      </c>
      <c r="C7" s="10">
        <f aca="true" t="shared" si="0" ref="C7:K7">C8+C11</f>
        <v>100050</v>
      </c>
      <c r="D7" s="10">
        <f t="shared" si="0"/>
        <v>293771</v>
      </c>
      <c r="E7" s="10">
        <f t="shared" si="0"/>
        <v>241970</v>
      </c>
      <c r="F7" s="10">
        <f t="shared" si="0"/>
        <v>242554</v>
      </c>
      <c r="G7" s="10">
        <f t="shared" si="0"/>
        <v>135905</v>
      </c>
      <c r="H7" s="10">
        <f t="shared" si="0"/>
        <v>74567</v>
      </c>
      <c r="I7" s="10">
        <f t="shared" si="0"/>
        <v>112034</v>
      </c>
      <c r="J7" s="10">
        <f t="shared" si="0"/>
        <v>112668</v>
      </c>
      <c r="K7" s="10">
        <f t="shared" si="0"/>
        <v>208005</v>
      </c>
      <c r="L7" s="10">
        <f aca="true" t="shared" si="1" ref="L7:L13">SUM(B7:K7)</f>
        <v>1601914</v>
      </c>
      <c r="M7" s="11"/>
    </row>
    <row r="8" spans="1:13" ht="17.25" customHeight="1">
      <c r="A8" s="12" t="s">
        <v>82</v>
      </c>
      <c r="B8" s="13">
        <f>B9+B10</f>
        <v>5308</v>
      </c>
      <c r="C8" s="13">
        <f aca="true" t="shared" si="2" ref="C8:K8">C9+C10</f>
        <v>6198</v>
      </c>
      <c r="D8" s="13">
        <f t="shared" si="2"/>
        <v>18320</v>
      </c>
      <c r="E8" s="13">
        <f t="shared" si="2"/>
        <v>13615</v>
      </c>
      <c r="F8" s="13">
        <f t="shared" si="2"/>
        <v>11955</v>
      </c>
      <c r="G8" s="13">
        <f t="shared" si="2"/>
        <v>9374</v>
      </c>
      <c r="H8" s="13">
        <f t="shared" si="2"/>
        <v>4317</v>
      </c>
      <c r="I8" s="13">
        <f t="shared" si="2"/>
        <v>5034</v>
      </c>
      <c r="J8" s="13">
        <f t="shared" si="2"/>
        <v>7118</v>
      </c>
      <c r="K8" s="13">
        <f t="shared" si="2"/>
        <v>11900</v>
      </c>
      <c r="L8" s="13">
        <f t="shared" si="1"/>
        <v>93139</v>
      </c>
      <c r="M8"/>
    </row>
    <row r="9" spans="1:13" ht="17.25" customHeight="1">
      <c r="A9" s="14" t="s">
        <v>18</v>
      </c>
      <c r="B9" s="15">
        <v>5306</v>
      </c>
      <c r="C9" s="15">
        <v>6198</v>
      </c>
      <c r="D9" s="15">
        <v>18320</v>
      </c>
      <c r="E9" s="15">
        <v>13615</v>
      </c>
      <c r="F9" s="15">
        <v>11955</v>
      </c>
      <c r="G9" s="15">
        <v>9374</v>
      </c>
      <c r="H9" s="15">
        <v>4277</v>
      </c>
      <c r="I9" s="15">
        <v>5034</v>
      </c>
      <c r="J9" s="15">
        <v>7118</v>
      </c>
      <c r="K9" s="15">
        <v>11900</v>
      </c>
      <c r="L9" s="13">
        <f t="shared" si="1"/>
        <v>93097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 t="shared" si="1"/>
        <v>42</v>
      </c>
      <c r="M10"/>
    </row>
    <row r="11" spans="1:13" ht="17.25" customHeight="1">
      <c r="A11" s="12" t="s">
        <v>71</v>
      </c>
      <c r="B11" s="15">
        <v>75082</v>
      </c>
      <c r="C11" s="15">
        <v>93852</v>
      </c>
      <c r="D11" s="15">
        <v>275451</v>
      </c>
      <c r="E11" s="15">
        <v>228355</v>
      </c>
      <c r="F11" s="15">
        <v>230599</v>
      </c>
      <c r="G11" s="15">
        <v>126531</v>
      </c>
      <c r="H11" s="15">
        <v>70250</v>
      </c>
      <c r="I11" s="15">
        <v>107000</v>
      </c>
      <c r="J11" s="15">
        <v>105550</v>
      </c>
      <c r="K11" s="15">
        <v>196105</v>
      </c>
      <c r="L11" s="13">
        <f t="shared" si="1"/>
        <v>1508775</v>
      </c>
      <c r="M11" s="60"/>
    </row>
    <row r="12" spans="1:13" ht="17.25" customHeight="1">
      <c r="A12" s="14" t="s">
        <v>83</v>
      </c>
      <c r="B12" s="15">
        <v>8677</v>
      </c>
      <c r="C12" s="15">
        <v>7025</v>
      </c>
      <c r="D12" s="15">
        <v>25083</v>
      </c>
      <c r="E12" s="15">
        <v>23416</v>
      </c>
      <c r="F12" s="15">
        <v>20236</v>
      </c>
      <c r="G12" s="15">
        <v>12305</v>
      </c>
      <c r="H12" s="15">
        <v>6450</v>
      </c>
      <c r="I12" s="15">
        <v>6094</v>
      </c>
      <c r="J12" s="15">
        <v>7588</v>
      </c>
      <c r="K12" s="15">
        <v>12962</v>
      </c>
      <c r="L12" s="13">
        <f t="shared" si="1"/>
        <v>129836</v>
      </c>
      <c r="M12" s="60"/>
    </row>
    <row r="13" spans="1:13" ht="17.25" customHeight="1">
      <c r="A13" s="14" t="s">
        <v>72</v>
      </c>
      <c r="B13" s="15">
        <f>+B11-B12</f>
        <v>66405</v>
      </c>
      <c r="C13" s="15">
        <f aca="true" t="shared" si="3" ref="C13:K13">+C11-C12</f>
        <v>86827</v>
      </c>
      <c r="D13" s="15">
        <f t="shared" si="3"/>
        <v>250368</v>
      </c>
      <c r="E13" s="15">
        <f t="shared" si="3"/>
        <v>204939</v>
      </c>
      <c r="F13" s="15">
        <f t="shared" si="3"/>
        <v>210363</v>
      </c>
      <c r="G13" s="15">
        <f t="shared" si="3"/>
        <v>114226</v>
      </c>
      <c r="H13" s="15">
        <f t="shared" si="3"/>
        <v>63800</v>
      </c>
      <c r="I13" s="15">
        <f t="shared" si="3"/>
        <v>100906</v>
      </c>
      <c r="J13" s="15">
        <f t="shared" si="3"/>
        <v>97962</v>
      </c>
      <c r="K13" s="15">
        <f t="shared" si="3"/>
        <v>183143</v>
      </c>
      <c r="L13" s="13">
        <f t="shared" si="1"/>
        <v>1378939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1.350891877666423</v>
      </c>
      <c r="C18" s="22">
        <v>1.25817057623768</v>
      </c>
      <c r="D18" s="22">
        <v>1.138885659530825</v>
      </c>
      <c r="E18" s="22">
        <v>1.152729529406333</v>
      </c>
      <c r="F18" s="22">
        <v>1.326935416404096</v>
      </c>
      <c r="G18" s="22">
        <v>1.287471504485699</v>
      </c>
      <c r="H18" s="22">
        <v>1.147388706705146</v>
      </c>
      <c r="I18" s="22">
        <v>1.222510307144704</v>
      </c>
      <c r="J18" s="22">
        <v>1.37406865560655</v>
      </c>
      <c r="K18" s="22">
        <v>1.147217146680826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788594.91</v>
      </c>
      <c r="C20" s="25">
        <f aca="true" t="shared" si="4" ref="C20:K20">SUM(C21:C28)</f>
        <v>532383.71</v>
      </c>
      <c r="D20" s="25">
        <f t="shared" si="4"/>
        <v>1692397.0999999999</v>
      </c>
      <c r="E20" s="25">
        <f t="shared" si="4"/>
        <v>1425124.2999999998</v>
      </c>
      <c r="F20" s="25">
        <f t="shared" si="4"/>
        <v>1470806.7</v>
      </c>
      <c r="G20" s="25">
        <f t="shared" si="4"/>
        <v>878017.38</v>
      </c>
      <c r="H20" s="25">
        <f t="shared" si="4"/>
        <v>474943.74999999994</v>
      </c>
      <c r="I20" s="25">
        <f t="shared" si="4"/>
        <v>618070.0099999999</v>
      </c>
      <c r="J20" s="25">
        <f t="shared" si="4"/>
        <v>759270.2999999998</v>
      </c>
      <c r="K20" s="25">
        <f t="shared" si="4"/>
        <v>951288.33</v>
      </c>
      <c r="L20" s="25">
        <f>SUM(B20:K20)</f>
        <v>9590896.49</v>
      </c>
      <c r="M20"/>
    </row>
    <row r="21" spans="1:13" ht="17.25" customHeight="1">
      <c r="A21" s="26" t="s">
        <v>22</v>
      </c>
      <c r="B21" s="56">
        <f>ROUND((B15+B16)*B7,2)</f>
        <v>579201.91</v>
      </c>
      <c r="C21" s="56">
        <f aca="true" t="shared" si="5" ref="C21:K21">ROUND((C15+C16)*C7,2)</f>
        <v>410565.18</v>
      </c>
      <c r="D21" s="56">
        <f t="shared" si="5"/>
        <v>1434777.56</v>
      </c>
      <c r="E21" s="56">
        <f t="shared" si="5"/>
        <v>1197073.98</v>
      </c>
      <c r="F21" s="56">
        <f t="shared" si="5"/>
        <v>1060252.04</v>
      </c>
      <c r="G21" s="56">
        <f t="shared" si="5"/>
        <v>653213.79</v>
      </c>
      <c r="H21" s="56">
        <f t="shared" si="5"/>
        <v>394787.52</v>
      </c>
      <c r="I21" s="56">
        <f t="shared" si="5"/>
        <v>491784.45</v>
      </c>
      <c r="J21" s="56">
        <f t="shared" si="5"/>
        <v>532637.97</v>
      </c>
      <c r="K21" s="56">
        <f t="shared" si="5"/>
        <v>803003.3</v>
      </c>
      <c r="L21" s="33">
        <f aca="true" t="shared" si="6" ref="L21:L28">SUM(B21:K21)</f>
        <v>7557297.7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203237.25</v>
      </c>
      <c r="C22" s="33">
        <f t="shared" si="7"/>
        <v>105995.85</v>
      </c>
      <c r="D22" s="33">
        <f t="shared" si="7"/>
        <v>199270.03</v>
      </c>
      <c r="E22" s="33">
        <f t="shared" si="7"/>
        <v>182828.55</v>
      </c>
      <c r="F22" s="33">
        <f t="shared" si="7"/>
        <v>346633.94</v>
      </c>
      <c r="G22" s="33">
        <f t="shared" si="7"/>
        <v>187780.35</v>
      </c>
      <c r="H22" s="33">
        <f t="shared" si="7"/>
        <v>58187.22</v>
      </c>
      <c r="I22" s="33">
        <f t="shared" si="7"/>
        <v>109427.11</v>
      </c>
      <c r="J22" s="33">
        <f t="shared" si="7"/>
        <v>199243.17</v>
      </c>
      <c r="K22" s="33">
        <f t="shared" si="7"/>
        <v>118215.85</v>
      </c>
      <c r="L22" s="33">
        <f t="shared" si="6"/>
        <v>1710819.32</v>
      </c>
      <c r="M22"/>
    </row>
    <row r="23" spans="1:13" ht="17.25" customHeight="1">
      <c r="A23" s="27" t="s">
        <v>24</v>
      </c>
      <c r="B23" s="33">
        <v>3071.34</v>
      </c>
      <c r="C23" s="33">
        <v>13079.82</v>
      </c>
      <c r="D23" s="33">
        <v>51837.97</v>
      </c>
      <c r="E23" s="33">
        <v>39232.45</v>
      </c>
      <c r="F23" s="33">
        <v>59721.6</v>
      </c>
      <c r="G23" s="33">
        <v>35711.62</v>
      </c>
      <c r="H23" s="33">
        <v>19323.04</v>
      </c>
      <c r="I23" s="33">
        <v>13981.23</v>
      </c>
      <c r="J23" s="33">
        <v>22391.86</v>
      </c>
      <c r="K23" s="33">
        <v>24722.02</v>
      </c>
      <c r="L23" s="33">
        <f t="shared" si="6"/>
        <v>283072.95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666.28</v>
      </c>
      <c r="C26" s="33">
        <v>449.96</v>
      </c>
      <c r="D26" s="33">
        <v>1430.63</v>
      </c>
      <c r="E26" s="33">
        <v>1202.77</v>
      </c>
      <c r="F26" s="33">
        <v>1243.15</v>
      </c>
      <c r="G26" s="33">
        <v>741.28</v>
      </c>
      <c r="H26" s="33">
        <v>400.92</v>
      </c>
      <c r="I26" s="33">
        <v>522.07</v>
      </c>
      <c r="J26" s="33">
        <v>640.32</v>
      </c>
      <c r="K26" s="33">
        <v>804.73</v>
      </c>
      <c r="L26" s="33">
        <f t="shared" si="6"/>
        <v>8102.109999999999</v>
      </c>
      <c r="M26" s="60"/>
    </row>
    <row r="27" spans="1:13" ht="17.25" customHeight="1">
      <c r="A27" s="27" t="s">
        <v>75</v>
      </c>
      <c r="B27" s="33">
        <v>347.81</v>
      </c>
      <c r="C27" s="33">
        <v>263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225.25</v>
      </c>
      <c r="I27" s="33">
        <v>300.33</v>
      </c>
      <c r="J27" s="33">
        <v>361.84</v>
      </c>
      <c r="K27" s="33">
        <v>488.02</v>
      </c>
      <c r="L27" s="33">
        <f t="shared" si="6"/>
        <v>4601.4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-131892.84</v>
      </c>
      <c r="C31" s="33">
        <f t="shared" si="8"/>
        <v>-29773.24</v>
      </c>
      <c r="D31" s="33">
        <f t="shared" si="8"/>
        <v>-88563.22</v>
      </c>
      <c r="E31" s="33">
        <f t="shared" si="8"/>
        <v>-72704.09999999995</v>
      </c>
      <c r="F31" s="33">
        <f t="shared" si="8"/>
        <v>-59514.7</v>
      </c>
      <c r="G31" s="33">
        <f t="shared" si="8"/>
        <v>-45367.56</v>
      </c>
      <c r="H31" s="33">
        <f t="shared" si="8"/>
        <v>-28036.39</v>
      </c>
      <c r="I31" s="33">
        <f t="shared" si="8"/>
        <v>-36536.77</v>
      </c>
      <c r="J31" s="33">
        <f t="shared" si="8"/>
        <v>-34879.8</v>
      </c>
      <c r="K31" s="33">
        <f t="shared" si="8"/>
        <v>-56834.81</v>
      </c>
      <c r="L31" s="33">
        <f aca="true" t="shared" si="9" ref="L31:L38">SUM(B31:K31)</f>
        <v>-584103.4299999999</v>
      </c>
      <c r="M31"/>
    </row>
    <row r="32" spans="1:13" ht="18.75" customHeight="1">
      <c r="A32" s="27" t="s">
        <v>28</v>
      </c>
      <c r="B32" s="33">
        <f>B33+B34+B35+B36</f>
        <v>-23346.4</v>
      </c>
      <c r="C32" s="33">
        <f aca="true" t="shared" si="10" ref="C32:K32">C33+C34+C35+C36</f>
        <v>-27271.2</v>
      </c>
      <c r="D32" s="33">
        <f t="shared" si="10"/>
        <v>-80608</v>
      </c>
      <c r="E32" s="33">
        <f t="shared" si="10"/>
        <v>-59906</v>
      </c>
      <c r="F32" s="33">
        <f t="shared" si="10"/>
        <v>-52602</v>
      </c>
      <c r="G32" s="33">
        <f t="shared" si="10"/>
        <v>-41245.6</v>
      </c>
      <c r="H32" s="33">
        <f t="shared" si="10"/>
        <v>-18818.8</v>
      </c>
      <c r="I32" s="33">
        <f t="shared" si="10"/>
        <v>-33633.759999999995</v>
      </c>
      <c r="J32" s="33">
        <f t="shared" si="10"/>
        <v>-31319.2</v>
      </c>
      <c r="K32" s="33">
        <f t="shared" si="10"/>
        <v>-52360</v>
      </c>
      <c r="L32" s="33">
        <f t="shared" si="9"/>
        <v>-421110.96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-23346.4</v>
      </c>
      <c r="C33" s="33">
        <f t="shared" si="11"/>
        <v>-27271.2</v>
      </c>
      <c r="D33" s="33">
        <f t="shared" si="11"/>
        <v>-80608</v>
      </c>
      <c r="E33" s="33">
        <f t="shared" si="11"/>
        <v>-59906</v>
      </c>
      <c r="F33" s="33">
        <f t="shared" si="11"/>
        <v>-52602</v>
      </c>
      <c r="G33" s="33">
        <f t="shared" si="11"/>
        <v>-41245.6</v>
      </c>
      <c r="H33" s="33">
        <f t="shared" si="11"/>
        <v>-18818.8</v>
      </c>
      <c r="I33" s="33">
        <f t="shared" si="11"/>
        <v>-22149.6</v>
      </c>
      <c r="J33" s="33">
        <f t="shared" si="11"/>
        <v>-31319.2</v>
      </c>
      <c r="K33" s="33">
        <f t="shared" si="11"/>
        <v>-52360</v>
      </c>
      <c r="L33" s="33">
        <f t="shared" si="9"/>
        <v>-409626.8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-11484.16</v>
      </c>
      <c r="J36" s="17">
        <v>0</v>
      </c>
      <c r="K36" s="17">
        <v>0</v>
      </c>
      <c r="L36" s="33">
        <f t="shared" si="9"/>
        <v>-11484.16</v>
      </c>
      <c r="M36"/>
    </row>
    <row r="37" spans="1:13" s="36" customFormat="1" ht="18.75" customHeight="1">
      <c r="A37" s="27" t="s">
        <v>32</v>
      </c>
      <c r="B37" s="38">
        <f>SUM(B38:B49)</f>
        <v>-108546.44</v>
      </c>
      <c r="C37" s="38">
        <f aca="true" t="shared" si="12" ref="C37:K37">SUM(C38:C49)</f>
        <v>-2502.04</v>
      </c>
      <c r="D37" s="38">
        <f t="shared" si="12"/>
        <v>-7955.22</v>
      </c>
      <c r="E37" s="38">
        <f t="shared" si="12"/>
        <v>-12798.099999999944</v>
      </c>
      <c r="F37" s="38">
        <f t="shared" si="12"/>
        <v>-6912.7</v>
      </c>
      <c r="G37" s="38">
        <f t="shared" si="12"/>
        <v>-4121.96</v>
      </c>
      <c r="H37" s="38">
        <f t="shared" si="12"/>
        <v>-9217.59</v>
      </c>
      <c r="I37" s="38">
        <f t="shared" si="12"/>
        <v>-2903.01</v>
      </c>
      <c r="J37" s="38">
        <f t="shared" si="12"/>
        <v>-3560.6</v>
      </c>
      <c r="K37" s="38">
        <f t="shared" si="12"/>
        <v>-4474.81</v>
      </c>
      <c r="L37" s="33">
        <f t="shared" si="9"/>
        <v>-162992.46999999994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-3704.95</v>
      </c>
      <c r="C48" s="17">
        <v>-2502.04</v>
      </c>
      <c r="D48" s="17">
        <v>-7955.22</v>
      </c>
      <c r="E48" s="17">
        <v>-6688.16</v>
      </c>
      <c r="F48" s="17">
        <v>-6912.7</v>
      </c>
      <c r="G48" s="17">
        <v>-4121.96</v>
      </c>
      <c r="H48" s="17">
        <v>-2229.39</v>
      </c>
      <c r="I48" s="17">
        <v>-2903.01</v>
      </c>
      <c r="J48" s="17">
        <v>-3560.6</v>
      </c>
      <c r="K48" s="17">
        <v>-4474.81</v>
      </c>
      <c r="L48" s="30">
        <f t="shared" si="13"/>
        <v>-45052.84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656702.0700000001</v>
      </c>
      <c r="C55" s="41">
        <f t="shared" si="16"/>
        <v>502610.47</v>
      </c>
      <c r="D55" s="41">
        <f t="shared" si="16"/>
        <v>1603833.88</v>
      </c>
      <c r="E55" s="41">
        <f t="shared" si="16"/>
        <v>1352420.2</v>
      </c>
      <c r="F55" s="41">
        <f t="shared" si="16"/>
        <v>1411292</v>
      </c>
      <c r="G55" s="41">
        <f t="shared" si="16"/>
        <v>832649.8200000001</v>
      </c>
      <c r="H55" s="41">
        <f t="shared" si="16"/>
        <v>446907.3599999999</v>
      </c>
      <c r="I55" s="41">
        <f t="shared" si="16"/>
        <v>581533.2399999999</v>
      </c>
      <c r="J55" s="41">
        <f t="shared" si="16"/>
        <v>724390.4999999998</v>
      </c>
      <c r="K55" s="41">
        <f t="shared" si="16"/>
        <v>894453.52</v>
      </c>
      <c r="L55" s="42">
        <f t="shared" si="14"/>
        <v>9006793.06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656702.07</v>
      </c>
      <c r="C61" s="41">
        <f aca="true" t="shared" si="18" ref="C61:J61">SUM(C62:C73)</f>
        <v>502610.47000000003</v>
      </c>
      <c r="D61" s="41">
        <f t="shared" si="18"/>
        <v>1603833.877656401</v>
      </c>
      <c r="E61" s="41">
        <f t="shared" si="18"/>
        <v>1352420.1956223848</v>
      </c>
      <c r="F61" s="41">
        <f t="shared" si="18"/>
        <v>1411292.0021863491</v>
      </c>
      <c r="G61" s="41">
        <f t="shared" si="18"/>
        <v>832649.820906126</v>
      </c>
      <c r="H61" s="41">
        <f t="shared" si="18"/>
        <v>446907.3619941003</v>
      </c>
      <c r="I61" s="41">
        <f>SUM(I62:I78)</f>
        <v>581533.2389965048</v>
      </c>
      <c r="J61" s="41">
        <f t="shared" si="18"/>
        <v>724390.4993594128</v>
      </c>
      <c r="K61" s="41">
        <f>SUM(K62:K75)</f>
        <v>894453.53</v>
      </c>
      <c r="L61" s="46">
        <f>SUM(B61:K61)</f>
        <v>9006793.06672128</v>
      </c>
      <c r="M61" s="40"/>
    </row>
    <row r="62" spans="1:13" ht="18.75" customHeight="1">
      <c r="A62" s="47" t="s">
        <v>46</v>
      </c>
      <c r="B62" s="48">
        <v>656702.07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656702.07</v>
      </c>
      <c r="M62"/>
    </row>
    <row r="63" spans="1:13" ht="18.75" customHeight="1">
      <c r="A63" s="47" t="s">
        <v>55</v>
      </c>
      <c r="B63" s="17">
        <v>0</v>
      </c>
      <c r="C63" s="48">
        <v>439130.77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439130.77</v>
      </c>
      <c r="M63"/>
    </row>
    <row r="64" spans="1:13" ht="18.75" customHeight="1">
      <c r="A64" s="47" t="s">
        <v>56</v>
      </c>
      <c r="B64" s="17">
        <v>0</v>
      </c>
      <c r="C64" s="48">
        <v>63479.7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63479.7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1603833.877656401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1603833.877656401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1352420.1956223848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1352420.1956223848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1411292.0021863491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1411292.0021863491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832649.820906126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832649.820906126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446907.3619941003</v>
      </c>
      <c r="I69" s="17">
        <v>0</v>
      </c>
      <c r="J69" s="17">
        <v>0</v>
      </c>
      <c r="K69" s="17">
        <v>0</v>
      </c>
      <c r="L69" s="46">
        <f t="shared" si="19"/>
        <v>446907.3619941003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581533.2389965048</v>
      </c>
      <c r="J70" s="17">
        <v>0</v>
      </c>
      <c r="K70" s="17">
        <v>0</v>
      </c>
      <c r="L70" s="46">
        <f t="shared" si="19"/>
        <v>581533.2389965048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724390.4993594128</v>
      </c>
      <c r="K71" s="17">
        <v>0</v>
      </c>
      <c r="L71" s="46">
        <f t="shared" si="19"/>
        <v>724390.4993594128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513953</v>
      </c>
      <c r="L72" s="46">
        <f t="shared" si="19"/>
        <v>513953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380500.53</v>
      </c>
      <c r="L73" s="46">
        <f t="shared" si="19"/>
        <v>380500.53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2023-02-07T22:36:53Z</dcterms:modified>
  <cp:category/>
  <cp:version/>
  <cp:contentType/>
  <cp:contentStatus/>
</cp:coreProperties>
</file>