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<sst xmlns="http://schemas.openxmlformats.org/spreadsheetml/2006/main" count="90" uniqueCount="87">
  <si>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</si>
  <si>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</si>
  <si>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</si>
  <si>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</si>
  <si>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</si>
  <si>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</si>
  <si>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</si>
  <si>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</si>
  <si>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</si>
  <si>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</si>
  <si>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</si>
  <si>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</si>
  <si>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</si>
  <si>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</si>
  <si>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</si>
  <si>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</si>
  <si>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</si>
  <si>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</si>
  <si>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</si>
  <si>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</si>
  <si>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</si>
  <si>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</si>
  <si>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</si>
  <si>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</si>
  <si>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</si>
  <si>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</si>
  <si>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</si>
  <si>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</si>
  <si>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</si>
  <si>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</si>
  <si>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</si>
  <si>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</si>
  <si>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</si>
  <si>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</si>
  <si>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</si>
  <si>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</si>
  <si>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</si>
  <si>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</si>
  <si>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</si>
  <si>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</si>
  <si>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</si>
  <si>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</si>
  <si>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</si>
  <si>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</si>
  <si>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</si>
  <si>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</si>
  <si>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</si>
  <si>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</si>
  <si>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</si>
  <si>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</si>
  <si>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</si>
  <si>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</si>
  <si>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</si>
  <si>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</si>
  <si>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</si>
  <si>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</si>
  <si>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</si>
  <si>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</si>
  <si>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</si>
  <si>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</si>
  <si>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</si>
  <si>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</si>
  <si>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</si>
  <si>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</si>
  <si>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</si>
  <si>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</si>
  <si>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</si>
  <si>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</si>
  <si>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</si>
  <si>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</si>
  <si>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</si>
  <si>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</si>
  <si>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</si>
  <si>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</si>
  <si>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</si>
  <si>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</si>
  <si>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</si>
  <si>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</si>
  <si>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</si>
  <si>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</si>
  <si>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</si>
  <si>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</si>
  <si>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</si>
  <si>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</si>
  <si>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25/12/23 - VENCIMENTO 03/01/24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</si>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</sst>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94085</v>
      </c>
      <c r="C7" s="9">
        <f t="shared" si="0"/>
        <v>57148</v>
      </c>
      <c r="D7" s="9">
        <f t="shared" si="0"/>
        <v>56369</v>
      </c>
      <c r="E7" s="9">
        <f t="shared" si="0"/>
        <v>13020</v>
      </c>
      <c r="F7" s="9">
        <f t="shared" si="0"/>
        <v>55644</v>
      </c>
      <c r="G7" s="9">
        <f t="shared" si="0"/>
        <v>78457</v>
      </c>
      <c r="H7" s="9">
        <f t="shared" si="0"/>
        <v>9877</v>
      </c>
      <c r="I7" s="9">
        <f t="shared" si="0"/>
        <v>66089</v>
      </c>
      <c r="J7" s="9">
        <f t="shared" si="0"/>
        <v>55467</v>
      </c>
      <c r="K7" s="9">
        <f t="shared" si="0"/>
        <v>86581</v>
      </c>
      <c r="L7" s="9">
        <f t="shared" si="0"/>
        <v>59230</v>
      </c>
      <c r="M7" s="9">
        <f t="shared" si="0"/>
        <v>28311</v>
      </c>
      <c r="N7" s="9">
        <f t="shared" si="0"/>
        <v>15593</v>
      </c>
      <c r="O7" s="9">
        <f t="shared" si="0"/>
        <v>675871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94085</v>
      </c>
      <c r="C11" s="13">
        <v>57148</v>
      </c>
      <c r="D11" s="13">
        <v>56369</v>
      </c>
      <c r="E11" s="13">
        <v>13020</v>
      </c>
      <c r="F11" s="13">
        <v>55644</v>
      </c>
      <c r="G11" s="13">
        <v>78457</v>
      </c>
      <c r="H11" s="13">
        <v>9877</v>
      </c>
      <c r="I11" s="13">
        <v>66089</v>
      </c>
      <c r="J11" s="13">
        <v>55467</v>
      </c>
      <c r="K11" s="13">
        <v>86581</v>
      </c>
      <c r="L11" s="13">
        <v>59230</v>
      </c>
      <c r="M11" s="13">
        <v>28311</v>
      </c>
      <c r="N11" s="13">
        <v>15593</v>
      </c>
      <c r="O11" s="11">
        <f>SUM(B11:N11)</f>
        <v>675871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5903</v>
      </c>
      <c r="C12" s="13">
        <v>4410</v>
      </c>
      <c r="D12" s="13">
        <v>4048</v>
      </c>
      <c r="E12" s="13">
        <v>1195</v>
      </c>
      <c r="F12" s="13">
        <v>4369</v>
      </c>
      <c r="G12" s="13">
        <v>6778</v>
      </c>
      <c r="H12" s="13">
        <v>818</v>
      </c>
      <c r="I12" s="13">
        <v>5084</v>
      </c>
      <c r="J12" s="13">
        <v>3808</v>
      </c>
      <c r="K12" s="13">
        <v>5422</v>
      </c>
      <c r="L12" s="13">
        <v>3701</v>
      </c>
      <c r="M12" s="13">
        <v>1334</v>
      </c>
      <c r="N12" s="13">
        <v>555</v>
      </c>
      <c r="O12" s="11">
        <f>SUM(B12:N12)</f>
        <v>47425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88182</v>
      </c>
      <c r="C13" s="15">
        <f t="shared" si="2"/>
        <v>52738</v>
      </c>
      <c r="D13" s="15">
        <f t="shared" si="2"/>
        <v>52321</v>
      </c>
      <c r="E13" s="15">
        <f t="shared" si="2"/>
        <v>11825</v>
      </c>
      <c r="F13" s="15">
        <f t="shared" si="2"/>
        <v>51275</v>
      </c>
      <c r="G13" s="15">
        <f t="shared" si="2"/>
        <v>71679</v>
      </c>
      <c r="H13" s="15">
        <f t="shared" si="2"/>
        <v>9059</v>
      </c>
      <c r="I13" s="15">
        <f t="shared" si="2"/>
        <v>61005</v>
      </c>
      <c r="J13" s="15">
        <f t="shared" si="2"/>
        <v>51659</v>
      </c>
      <c r="K13" s="15">
        <f t="shared" si="2"/>
        <v>81159</v>
      </c>
      <c r="L13" s="15">
        <f t="shared" si="2"/>
        <v>55529</v>
      </c>
      <c r="M13" s="15">
        <f t="shared" si="2"/>
        <v>26977</v>
      </c>
      <c r="N13" s="15">
        <f t="shared" si="2"/>
        <v>15038</v>
      </c>
      <c r="O13" s="11">
        <f>SUM(B13:N13)</f>
        <v>628446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1.246187604721201</v>
      </c>
      <c r="C18" s="19">
        <v>1.38377478687058</v>
      </c>
      <c r="D18" s="19">
        <v>1.534944601313599</v>
      </c>
      <c r="E18" s="19">
        <v>1.224858038785662</v>
      </c>
      <c r="F18" s="19">
        <v>1.366415919548959</v>
      </c>
      <c r="G18" s="19">
        <v>1.518321943873971</v>
      </c>
      <c r="H18" s="19">
        <v>1.68235481095728</v>
      </c>
      <c r="I18" s="19">
        <v>1.233266193107194</v>
      </c>
      <c r="J18" s="19">
        <v>1.49458981598999</v>
      </c>
      <c r="K18" s="19">
        <v>1.27171488318752</v>
      </c>
      <c r="L18" s="19">
        <v>1.305464205905719</v>
      </c>
      <c r="M18" s="19">
        <v>1.31265679133594</v>
      </c>
      <c r="N18" s="19">
        <v>1.115226332472635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436604.6099999999</v>
      </c>
      <c r="C20" s="24">
        <f aca="true" t="shared" si="3" ref="C20:O20">SUM(C21:C31)</f>
        <v>288970.16</v>
      </c>
      <c r="D20" s="24">
        <f t="shared" si="3"/>
        <v>268024.81</v>
      </c>
      <c r="E20" s="24">
        <f t="shared" si="3"/>
        <v>89425.85999999999</v>
      </c>
      <c r="F20" s="24">
        <f t="shared" si="3"/>
        <v>284732.48</v>
      </c>
      <c r="G20" s="24">
        <f t="shared" si="3"/>
        <v>375486.66</v>
      </c>
      <c r="H20" s="24">
        <f t="shared" si="3"/>
        <v>87130.76000000001</v>
      </c>
      <c r="I20" s="24">
        <f t="shared" si="3"/>
        <v>314362.37</v>
      </c>
      <c r="J20" s="24">
        <f t="shared" si="3"/>
        <v>299990.01999999996</v>
      </c>
      <c r="K20" s="24">
        <f t="shared" si="3"/>
        <v>427931.2</v>
      </c>
      <c r="L20" s="24">
        <f t="shared" si="3"/>
        <v>351696.59</v>
      </c>
      <c r="M20" s="24">
        <f t="shared" si="3"/>
        <v>186543.65000000002</v>
      </c>
      <c r="N20" s="24">
        <f t="shared" si="3"/>
        <v>76990.67000000001</v>
      </c>
      <c r="O20" s="24">
        <f t="shared" si="3"/>
        <v>3487889.84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277738.92</v>
      </c>
      <c r="C21" s="28">
        <f aca="true" t="shared" si="4" ref="C21:N21">ROUND((C15+C16)*C7,2)</f>
        <v>174278.54</v>
      </c>
      <c r="D21" s="28">
        <f t="shared" si="4"/>
        <v>150758.89</v>
      </c>
      <c r="E21" s="28">
        <f t="shared" si="4"/>
        <v>59488.38</v>
      </c>
      <c r="F21" s="28">
        <f t="shared" si="4"/>
        <v>172490.84</v>
      </c>
      <c r="G21" s="28">
        <f t="shared" si="4"/>
        <v>200112.42</v>
      </c>
      <c r="H21" s="28">
        <f t="shared" si="4"/>
        <v>33824.77</v>
      </c>
      <c r="I21" s="28">
        <f t="shared" si="4"/>
        <v>200124.1</v>
      </c>
      <c r="J21" s="28">
        <f t="shared" si="4"/>
        <v>168935.84</v>
      </c>
      <c r="K21" s="28">
        <f t="shared" si="4"/>
        <v>249258.04</v>
      </c>
      <c r="L21" s="28">
        <f t="shared" si="4"/>
        <v>194155.94</v>
      </c>
      <c r="M21" s="28">
        <f t="shared" si="4"/>
        <v>107086.36</v>
      </c>
      <c r="N21" s="28">
        <f t="shared" si="4"/>
        <v>53276.6</v>
      </c>
      <c r="O21" s="28">
        <f aca="true" t="shared" si="5" ref="O21:O29">SUM(B21:N21)</f>
        <v>2041529.6400000004</v>
      </c>
    </row>
    <row r="22" spans="1:23" ht="18.75" customHeight="1">
      <c r="A22" s="26" t="s">
        <v>33</v>
      </c>
      <c r="B22" s="28">
        <f>IF(B18&lt;&gt;0,ROUND((B18-1)*B21,2),0)</f>
        <v>68375.88</v>
      </c>
      <c r="C22" s="28">
        <f aca="true" t="shared" si="6" ref="C22:N22">IF(C18&lt;&gt;0,ROUND((C18-1)*C21,2),0)</f>
        <v>66883.71</v>
      </c>
      <c r="D22" s="28">
        <f t="shared" si="6"/>
        <v>80647.65</v>
      </c>
      <c r="E22" s="28">
        <f t="shared" si="6"/>
        <v>13376.44</v>
      </c>
      <c r="F22" s="28">
        <f t="shared" si="6"/>
        <v>63203.39</v>
      </c>
      <c r="G22" s="28">
        <f t="shared" si="6"/>
        <v>103722.66</v>
      </c>
      <c r="H22" s="28">
        <f t="shared" si="6"/>
        <v>23080.49</v>
      </c>
      <c r="I22" s="28">
        <f t="shared" si="6"/>
        <v>46682.19</v>
      </c>
      <c r="J22" s="28">
        <f t="shared" si="6"/>
        <v>83553.95</v>
      </c>
      <c r="K22" s="28">
        <f t="shared" si="6"/>
        <v>67727.12</v>
      </c>
      <c r="L22" s="28">
        <f t="shared" si="6"/>
        <v>59307.69</v>
      </c>
      <c r="M22" s="28">
        <f t="shared" si="6"/>
        <v>33481.28</v>
      </c>
      <c r="N22" s="28">
        <f t="shared" si="6"/>
        <v>6138.87</v>
      </c>
      <c r="O22" s="28">
        <f t="shared" si="5"/>
        <v>716181.32</v>
      </c>
      <c r="W22" s="51"/>
    </row>
    <row r="23" spans="1:15" ht="18.75" customHeight="1">
      <c r="A23" s="26" t="s">
        <v>34</v>
      </c>
      <c r="B23" s="28">
        <v>25961.78</v>
      </c>
      <c r="C23" s="28">
        <v>19254.23</v>
      </c>
      <c r="D23" s="28">
        <v>17197.04</v>
      </c>
      <c r="E23" s="28">
        <v>5304.64</v>
      </c>
      <c r="F23" s="28">
        <v>18709.29</v>
      </c>
      <c r="G23" s="28">
        <v>25653.41</v>
      </c>
      <c r="H23" s="28">
        <v>4017.78</v>
      </c>
      <c r="I23" s="28">
        <v>20196.64</v>
      </c>
      <c r="J23" s="28">
        <v>18067.99</v>
      </c>
      <c r="K23" s="28">
        <v>31331.28</v>
      </c>
      <c r="L23" s="28">
        <v>24232.44</v>
      </c>
      <c r="M23" s="28">
        <v>14085.82</v>
      </c>
      <c r="N23" s="28">
        <v>6750.98</v>
      </c>
      <c r="O23" s="28">
        <f t="shared" si="5"/>
        <v>230763.32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1214.45</v>
      </c>
      <c r="C26" s="28">
        <v>852.29</v>
      </c>
      <c r="D26" s="28">
        <v>808.72</v>
      </c>
      <c r="E26" s="28">
        <v>258.68</v>
      </c>
      <c r="F26" s="28">
        <v>827.79</v>
      </c>
      <c r="G26" s="28">
        <v>1070.13</v>
      </c>
      <c r="H26" s="28">
        <v>201.5</v>
      </c>
      <c r="I26" s="28">
        <v>874.08</v>
      </c>
      <c r="J26" s="28">
        <v>879.52</v>
      </c>
      <c r="K26" s="28">
        <v>1241.68</v>
      </c>
      <c r="L26" s="28">
        <v>999.33</v>
      </c>
      <c r="M26" s="28">
        <v>506.47</v>
      </c>
      <c r="N26" s="28">
        <v>212.39</v>
      </c>
      <c r="O26" s="28">
        <f t="shared" si="5"/>
        <v>9947.029999999999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>SUM(B30:N30)</f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0</v>
      </c>
      <c r="L32" s="28">
        <f t="shared" si="7"/>
        <v>0</v>
      </c>
      <c r="M32" s="28">
        <f t="shared" si="7"/>
        <v>0</v>
      </c>
      <c r="N32" s="28">
        <f t="shared" si="7"/>
        <v>0</v>
      </c>
      <c r="O32" s="28">
        <f t="shared" si="7"/>
        <v>0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436604.6099999999</v>
      </c>
      <c r="C54" s="34">
        <f aca="true" t="shared" si="13" ref="C54:N54">+C20+C32</f>
        <v>288970.16</v>
      </c>
      <c r="D54" s="34">
        <f t="shared" si="13"/>
        <v>268024.81</v>
      </c>
      <c r="E54" s="34">
        <f t="shared" si="13"/>
        <v>89425.85999999999</v>
      </c>
      <c r="F54" s="34">
        <f t="shared" si="13"/>
        <v>284732.48</v>
      </c>
      <c r="G54" s="34">
        <f t="shared" si="13"/>
        <v>375486.66</v>
      </c>
      <c r="H54" s="34">
        <f t="shared" si="13"/>
        <v>87130.76000000001</v>
      </c>
      <c r="I54" s="34">
        <f t="shared" si="13"/>
        <v>314362.37</v>
      </c>
      <c r="J54" s="34">
        <f t="shared" si="13"/>
        <v>299990.01999999996</v>
      </c>
      <c r="K54" s="34">
        <f t="shared" si="13"/>
        <v>427931.2</v>
      </c>
      <c r="L54" s="34">
        <f t="shared" si="13"/>
        <v>351696.59</v>
      </c>
      <c r="M54" s="34">
        <f t="shared" si="13"/>
        <v>186543.65000000002</v>
      </c>
      <c r="N54" s="34">
        <f t="shared" si="13"/>
        <v>76990.67000000001</v>
      </c>
      <c r="O54" s="34">
        <f>SUM(B54:N54)</f>
        <v>3487889.84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436604.61</v>
      </c>
      <c r="C60" s="42">
        <f t="shared" si="14"/>
        <v>288970.16</v>
      </c>
      <c r="D60" s="42">
        <f t="shared" si="14"/>
        <v>268024.82</v>
      </c>
      <c r="E60" s="42">
        <f t="shared" si="14"/>
        <v>89425.86</v>
      </c>
      <c r="F60" s="42">
        <f t="shared" si="14"/>
        <v>284732.47</v>
      </c>
      <c r="G60" s="42">
        <f t="shared" si="14"/>
        <v>375486.66</v>
      </c>
      <c r="H60" s="42">
        <f t="shared" si="14"/>
        <v>87130.77</v>
      </c>
      <c r="I60" s="42">
        <f t="shared" si="14"/>
        <v>314362.37</v>
      </c>
      <c r="J60" s="42">
        <f t="shared" si="14"/>
        <v>299990.02</v>
      </c>
      <c r="K60" s="42">
        <f t="shared" si="14"/>
        <v>427931.2</v>
      </c>
      <c r="L60" s="42">
        <f t="shared" si="14"/>
        <v>351696.59</v>
      </c>
      <c r="M60" s="42">
        <f t="shared" si="14"/>
        <v>186543.64</v>
      </c>
      <c r="N60" s="42">
        <f t="shared" si="14"/>
        <v>76990.67</v>
      </c>
      <c r="O60" s="34">
        <f t="shared" si="14"/>
        <v>3487889.8400000003</v>
      </c>
      <c r="Q60"/>
    </row>
    <row r="61" spans="1:18" ht="18.75" customHeight="1">
      <c r="A61" s="26" t="s">
        <v>54</v>
      </c>
      <c r="B61" s="42">
        <v>366620.14</v>
      </c>
      <c r="C61" s="42">
        <v>209998.36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576618.5</v>
      </c>
      <c r="P61"/>
      <c r="Q61"/>
      <c r="R61" s="41"/>
    </row>
    <row r="62" spans="1:16" ht="18.75" customHeight="1">
      <c r="A62" s="26" t="s">
        <v>55</v>
      </c>
      <c r="B62" s="42">
        <v>69984.47</v>
      </c>
      <c r="C62" s="42">
        <v>78971.8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148956.27000000002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268024.82</v>
      </c>
      <c r="E63" s="43">
        <v>0</v>
      </c>
      <c r="F63" s="43">
        <v>0</v>
      </c>
      <c r="G63" s="43">
        <v>0</v>
      </c>
      <c r="H63" s="42">
        <v>87130.77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355155.59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89425.86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89425.86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284732.47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284732.47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375486.66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375486.66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314362.37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314362.37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299990.02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299990.02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427931.2</v>
      </c>
      <c r="L69" s="29">
        <v>351696.59</v>
      </c>
      <c r="M69" s="43">
        <v>0</v>
      </c>
      <c r="N69" s="43">
        <v>0</v>
      </c>
      <c r="O69" s="34">
        <f t="shared" si="15"/>
        <v>779627.79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186543.64</v>
      </c>
      <c r="N70" s="43">
        <v>0</v>
      </c>
      <c r="O70" s="34">
        <f t="shared" si="15"/>
        <v>186543.64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76990.67</v>
      </c>
      <c r="O71" s="46">
        <f t="shared" si="15"/>
        <v>76990.67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2024-01-03T12:39:37Z</dcterms:modified>
  <cp:category/>
  <cp:version/>
  <cp:contentType/>
  <cp:contentStatus/>
</cp:coreProperties>
</file>