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<sst xmlns="http://schemas.openxmlformats.org/spreadsheetml/2006/main" count="89" uniqueCount="86">
  <si>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</si>
  <si>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</si>
  <si>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</si>
  <si>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</si>
  <si>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</si>
  <si>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</si>
  <si>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</si>
  <si>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</si>
  <si>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</si>
  <si>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</si>
  <si>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</si>
  <si>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</si>
  <si>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</si>
  <si>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</si>
  <si>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</si>
  <si>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</si>
  <si>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</si>
  <si>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</si>
  <si>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</si>
  <si>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</si>
  <si>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</si>
  <si>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</si>
  <si>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</si>
  <si>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</si>
  <si>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</si>
  <si>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</si>
  <si>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</si>
  <si>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</si>
  <si>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</si>
  <si>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</si>
  <si>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</si>
  <si>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</si>
  <si>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</si>
  <si>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</si>
  <si>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</si>
  <si>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</si>
  <si>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</si>
  <si>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</si>
  <si>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</si>
  <si>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</si>
  <si>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</si>
  <si>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</si>
  <si>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</si>
  <si>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</si>
  <si>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</si>
  <si>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</si>
  <si>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</si>
  <si>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</si>
  <si>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</si>
  <si>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</si>
  <si>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</si>
  <si>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</si>
  <si>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</si>
  <si>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</si>
  <si>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</si>
  <si>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</si>
  <si>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</si>
  <si>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</si>
  <si>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</si>
  <si>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</si>
  <si>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</si>
  <si>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</si>
  <si>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</si>
  <si>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</si>
  <si>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</si>
  <si>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</si>
  <si>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</si>
  <si>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</si>
  <si>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</si>
  <si>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</si>
  <si>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</si>
  <si>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</si>
  <si>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</si>
  <si>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</si>
  <si>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</si>
  <si>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</si>
  <si>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</si>
  <si>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</si>
  <si>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</si>
  <si>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</si>
  <si>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</si>
  <si>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</si>
  <si>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</si>
  <si>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</si>
  <si>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23/12/23 - VENCIMENTO 03/01/24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</si>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</sst>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265002</v>
      </c>
      <c r="C7" s="9">
        <f t="shared" si="0"/>
        <v>173391</v>
      </c>
      <c r="D7" s="9">
        <f t="shared" si="0"/>
        <v>167741</v>
      </c>
      <c r="E7" s="9">
        <f t="shared" si="0"/>
        <v>32907</v>
      </c>
      <c r="F7" s="9">
        <f t="shared" si="0"/>
        <v>151693</v>
      </c>
      <c r="G7" s="9">
        <f t="shared" si="0"/>
        <v>221667</v>
      </c>
      <c r="H7" s="9">
        <f t="shared" si="0"/>
        <v>28143</v>
      </c>
      <c r="I7" s="9">
        <f t="shared" si="0"/>
        <v>180877</v>
      </c>
      <c r="J7" s="9">
        <f t="shared" si="0"/>
        <v>132067</v>
      </c>
      <c r="K7" s="9">
        <f t="shared" si="0"/>
        <v>219266</v>
      </c>
      <c r="L7" s="9">
        <f t="shared" si="0"/>
        <v>166094</v>
      </c>
      <c r="M7" s="9">
        <f t="shared" si="0"/>
        <v>75970</v>
      </c>
      <c r="N7" s="9">
        <f t="shared" si="0"/>
        <v>51349</v>
      </c>
      <c r="O7" s="9">
        <f t="shared" si="0"/>
        <v>1866167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12569</v>
      </c>
      <c r="C8" s="11">
        <f t="shared" si="1"/>
        <v>12234</v>
      </c>
      <c r="D8" s="11">
        <f t="shared" si="1"/>
        <v>8497</v>
      </c>
      <c r="E8" s="11">
        <f t="shared" si="1"/>
        <v>1899</v>
      </c>
      <c r="F8" s="11">
        <f t="shared" si="1"/>
        <v>8690</v>
      </c>
      <c r="G8" s="11">
        <f t="shared" si="1"/>
        <v>14983</v>
      </c>
      <c r="H8" s="11">
        <f t="shared" si="1"/>
        <v>1883</v>
      </c>
      <c r="I8" s="11">
        <f t="shared" si="1"/>
        <v>15634</v>
      </c>
      <c r="J8" s="11">
        <f t="shared" si="1"/>
        <v>8304</v>
      </c>
      <c r="K8" s="11">
        <f t="shared" si="1"/>
        <v>6235</v>
      </c>
      <c r="L8" s="11">
        <f t="shared" si="1"/>
        <v>4427</v>
      </c>
      <c r="M8" s="11">
        <f t="shared" si="1"/>
        <v>4811</v>
      </c>
      <c r="N8" s="11">
        <f t="shared" si="1"/>
        <v>3698</v>
      </c>
      <c r="O8" s="11">
        <f t="shared" si="1"/>
        <v>103864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12569</v>
      </c>
      <c r="C9" s="11">
        <v>12234</v>
      </c>
      <c r="D9" s="11">
        <v>8497</v>
      </c>
      <c r="E9" s="11">
        <v>1899</v>
      </c>
      <c r="F9" s="11">
        <v>8690</v>
      </c>
      <c r="G9" s="11">
        <v>14983</v>
      </c>
      <c r="H9" s="11">
        <v>1883</v>
      </c>
      <c r="I9" s="11">
        <v>15634</v>
      </c>
      <c r="J9" s="11">
        <v>8304</v>
      </c>
      <c r="K9" s="11">
        <v>6235</v>
      </c>
      <c r="L9" s="11">
        <v>4423</v>
      </c>
      <c r="M9" s="11">
        <v>4811</v>
      </c>
      <c r="N9" s="11">
        <v>3680</v>
      </c>
      <c r="O9" s="11">
        <f>SUM(B9:N9)</f>
        <v>103842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18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252433</v>
      </c>
      <c r="C11" s="13">
        <v>161157</v>
      </c>
      <c r="D11" s="13">
        <v>159244</v>
      </c>
      <c r="E11" s="13">
        <v>31008</v>
      </c>
      <c r="F11" s="13">
        <v>143003</v>
      </c>
      <c r="G11" s="13">
        <v>206684</v>
      </c>
      <c r="H11" s="13">
        <v>26260</v>
      </c>
      <c r="I11" s="13">
        <v>165243</v>
      </c>
      <c r="J11" s="13">
        <v>123763</v>
      </c>
      <c r="K11" s="13">
        <v>213031</v>
      </c>
      <c r="L11" s="13">
        <v>161667</v>
      </c>
      <c r="M11" s="13">
        <v>71159</v>
      </c>
      <c r="N11" s="13">
        <v>47651</v>
      </c>
      <c r="O11" s="11">
        <f>SUM(B11:N11)</f>
        <v>1762303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19725</v>
      </c>
      <c r="C12" s="13">
        <v>16510</v>
      </c>
      <c r="D12" s="13">
        <v>13407</v>
      </c>
      <c r="E12" s="13">
        <v>3717</v>
      </c>
      <c r="F12" s="13">
        <v>14646</v>
      </c>
      <c r="G12" s="13">
        <v>22892</v>
      </c>
      <c r="H12" s="13">
        <v>3158</v>
      </c>
      <c r="I12" s="13">
        <v>17796</v>
      </c>
      <c r="J12" s="13">
        <v>10985</v>
      </c>
      <c r="K12" s="13">
        <v>15601</v>
      </c>
      <c r="L12" s="13">
        <v>11303</v>
      </c>
      <c r="M12" s="13">
        <v>4313</v>
      </c>
      <c r="N12" s="13">
        <v>2299</v>
      </c>
      <c r="O12" s="11">
        <f>SUM(B12:N12)</f>
        <v>156352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232708</v>
      </c>
      <c r="C13" s="15">
        <f t="shared" si="2"/>
        <v>144647</v>
      </c>
      <c r="D13" s="15">
        <f t="shared" si="2"/>
        <v>145837</v>
      </c>
      <c r="E13" s="15">
        <f t="shared" si="2"/>
        <v>27291</v>
      </c>
      <c r="F13" s="15">
        <f t="shared" si="2"/>
        <v>128357</v>
      </c>
      <c r="G13" s="15">
        <f t="shared" si="2"/>
        <v>183792</v>
      </c>
      <c r="H13" s="15">
        <f t="shared" si="2"/>
        <v>23102</v>
      </c>
      <c r="I13" s="15">
        <f t="shared" si="2"/>
        <v>147447</v>
      </c>
      <c r="J13" s="15">
        <f t="shared" si="2"/>
        <v>112778</v>
      </c>
      <c r="K13" s="15">
        <f t="shared" si="2"/>
        <v>197430</v>
      </c>
      <c r="L13" s="15">
        <f t="shared" si="2"/>
        <v>150364</v>
      </c>
      <c r="M13" s="15">
        <f t="shared" si="2"/>
        <v>66846</v>
      </c>
      <c r="N13" s="15">
        <f t="shared" si="2"/>
        <v>45352</v>
      </c>
      <c r="O13" s="11">
        <f>SUM(B13:N13)</f>
        <v>1605951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1.248399086846956</v>
      </c>
      <c r="C18" s="19">
        <v>1.339794803846859</v>
      </c>
      <c r="D18" s="19">
        <v>1.503338660876498</v>
      </c>
      <c r="E18" s="19">
        <v>1.206603882852953</v>
      </c>
      <c r="F18" s="19">
        <v>1.352512125602735</v>
      </c>
      <c r="G18" s="19">
        <v>1.509019506608378</v>
      </c>
      <c r="H18" s="19">
        <v>1.585475568597253</v>
      </c>
      <c r="I18" s="19">
        <v>1.232756718003128</v>
      </c>
      <c r="J18" s="19">
        <v>1.34342954380981</v>
      </c>
      <c r="K18" s="19">
        <v>1.267720144492273</v>
      </c>
      <c r="L18" s="19">
        <v>1.296930919986852</v>
      </c>
      <c r="M18" s="19">
        <v>1.308727353494926</v>
      </c>
      <c r="N18" s="19">
        <v>1.11942923188043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1082567.1199999999</v>
      </c>
      <c r="C20" s="24">
        <f aca="true" t="shared" si="3" ref="C20:O20">SUM(C21:C31)</f>
        <v>767705.47</v>
      </c>
      <c r="D20" s="24">
        <f t="shared" si="3"/>
        <v>716794.1700000002</v>
      </c>
      <c r="E20" s="24">
        <f t="shared" si="3"/>
        <v>200558.61999999997</v>
      </c>
      <c r="F20" s="24">
        <f t="shared" si="3"/>
        <v>692326.82</v>
      </c>
      <c r="G20" s="24">
        <f t="shared" si="3"/>
        <v>934773.66</v>
      </c>
      <c r="H20" s="24">
        <f t="shared" si="3"/>
        <v>184771.36</v>
      </c>
      <c r="I20" s="24">
        <f t="shared" si="3"/>
        <v>752480.2400000001</v>
      </c>
      <c r="J20" s="24">
        <f t="shared" si="3"/>
        <v>590422.3000000002</v>
      </c>
      <c r="K20" s="24">
        <f t="shared" si="3"/>
        <v>915251.7500000001</v>
      </c>
      <c r="L20" s="24">
        <f t="shared" si="3"/>
        <v>810653.34</v>
      </c>
      <c r="M20" s="24">
        <f t="shared" si="3"/>
        <v>425434.56000000006</v>
      </c>
      <c r="N20" s="24">
        <f t="shared" si="3"/>
        <v>216920.46000000002</v>
      </c>
      <c r="O20" s="24">
        <f t="shared" si="3"/>
        <v>8290659.869999998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782285.9</v>
      </c>
      <c r="C21" s="28">
        <f aca="true" t="shared" si="4" ref="C21:N21">ROUND((C15+C16)*C7,2)</f>
        <v>528773.19</v>
      </c>
      <c r="D21" s="28">
        <f t="shared" si="4"/>
        <v>448623.3</v>
      </c>
      <c r="E21" s="28">
        <f t="shared" si="4"/>
        <v>150352.08</v>
      </c>
      <c r="F21" s="28">
        <f t="shared" si="4"/>
        <v>470233.13</v>
      </c>
      <c r="G21" s="28">
        <f t="shared" si="4"/>
        <v>565383.85</v>
      </c>
      <c r="H21" s="28">
        <f t="shared" si="4"/>
        <v>96378.52</v>
      </c>
      <c r="I21" s="28">
        <f t="shared" si="4"/>
        <v>547713.64</v>
      </c>
      <c r="J21" s="28">
        <f t="shared" si="4"/>
        <v>402236.46</v>
      </c>
      <c r="K21" s="28">
        <f t="shared" si="4"/>
        <v>631244.89</v>
      </c>
      <c r="L21" s="28">
        <f t="shared" si="4"/>
        <v>544456.13</v>
      </c>
      <c r="M21" s="28">
        <f t="shared" si="4"/>
        <v>287356.53</v>
      </c>
      <c r="N21" s="28">
        <f t="shared" si="4"/>
        <v>175444.13</v>
      </c>
      <c r="O21" s="28">
        <f aca="true" t="shared" si="5" ref="O21:O29">SUM(B21:N21)</f>
        <v>5630481.75</v>
      </c>
    </row>
    <row r="22" spans="1:23" ht="18.75" customHeight="1">
      <c r="A22" s="26" t="s">
        <v>33</v>
      </c>
      <c r="B22" s="28">
        <f>IF(B18&lt;&gt;0,ROUND((B18-1)*B21,2),0)</f>
        <v>194319.1</v>
      </c>
      <c r="C22" s="28">
        <f aca="true" t="shared" si="6" ref="C22:N22">IF(C18&lt;&gt;0,ROUND((C18-1)*C21,2),0)</f>
        <v>179674.38</v>
      </c>
      <c r="D22" s="28">
        <f t="shared" si="6"/>
        <v>225809.45</v>
      </c>
      <c r="E22" s="28">
        <f t="shared" si="6"/>
        <v>31063.32</v>
      </c>
      <c r="F22" s="28">
        <f t="shared" si="6"/>
        <v>165762.88</v>
      </c>
      <c r="G22" s="28">
        <f t="shared" si="6"/>
        <v>287791.41</v>
      </c>
      <c r="H22" s="28">
        <f t="shared" si="6"/>
        <v>56427.27</v>
      </c>
      <c r="I22" s="28">
        <f t="shared" si="6"/>
        <v>127484.03</v>
      </c>
      <c r="J22" s="28">
        <f t="shared" si="6"/>
        <v>138139.88</v>
      </c>
      <c r="K22" s="28">
        <f t="shared" si="6"/>
        <v>168996.97</v>
      </c>
      <c r="L22" s="28">
        <f t="shared" si="6"/>
        <v>161665.86</v>
      </c>
      <c r="M22" s="28">
        <f t="shared" si="6"/>
        <v>88714.82</v>
      </c>
      <c r="N22" s="28">
        <f t="shared" si="6"/>
        <v>20953.16</v>
      </c>
      <c r="O22" s="28">
        <f t="shared" si="5"/>
        <v>1846802.5299999998</v>
      </c>
      <c r="W22" s="51"/>
    </row>
    <row r="23" spans="1:15" ht="18.75" customHeight="1">
      <c r="A23" s="26" t="s">
        <v>34</v>
      </c>
      <c r="B23" s="28">
        <v>41346.96</v>
      </c>
      <c r="C23" s="28">
        <v>30608.91</v>
      </c>
      <c r="D23" s="28">
        <v>22858.5</v>
      </c>
      <c r="E23" s="28">
        <v>7903.16</v>
      </c>
      <c r="F23" s="28">
        <v>25982.79</v>
      </c>
      <c r="G23" s="28">
        <v>35534.88</v>
      </c>
      <c r="H23" s="28">
        <v>5755.13</v>
      </c>
      <c r="I23" s="28">
        <v>29893.18</v>
      </c>
      <c r="J23" s="28">
        <v>20774.37</v>
      </c>
      <c r="K23" s="28">
        <v>35543.6</v>
      </c>
      <c r="L23" s="28">
        <v>30802.97</v>
      </c>
      <c r="M23" s="28">
        <v>17475.74</v>
      </c>
      <c r="N23" s="28">
        <v>9655.36</v>
      </c>
      <c r="O23" s="28">
        <f t="shared" si="5"/>
        <v>314135.55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1301.58</v>
      </c>
      <c r="C26" s="28">
        <v>947.6</v>
      </c>
      <c r="D26" s="28">
        <v>890.41</v>
      </c>
      <c r="E26" s="28">
        <v>242.34</v>
      </c>
      <c r="F26" s="28">
        <v>846.85</v>
      </c>
      <c r="G26" s="28">
        <v>1135.48</v>
      </c>
      <c r="H26" s="28">
        <v>204.22</v>
      </c>
      <c r="I26" s="28">
        <v>904.03</v>
      </c>
      <c r="J26" s="28">
        <v>718.87</v>
      </c>
      <c r="K26" s="28">
        <v>1110.97</v>
      </c>
      <c r="L26" s="28">
        <v>980.27</v>
      </c>
      <c r="M26" s="28">
        <v>503.75</v>
      </c>
      <c r="N26" s="28">
        <v>255.98</v>
      </c>
      <c r="O26" s="28">
        <f t="shared" si="5"/>
        <v>10042.35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34186.18</v>
      </c>
      <c r="L30" s="28">
        <v>29610.67</v>
      </c>
      <c r="M30" s="28">
        <v>0</v>
      </c>
      <c r="N30" s="28">
        <v>0</v>
      </c>
      <c r="O30" s="28">
        <f>SUM(B30:N30)</f>
        <v>63796.85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-55303.6</v>
      </c>
      <c r="C32" s="28">
        <f aca="true" t="shared" si="7" ref="C32:O32">+C33+C35+C48+C49+C50+C55-C56</f>
        <v>-53829.6</v>
      </c>
      <c r="D32" s="28">
        <f t="shared" si="7"/>
        <v>-37386.8</v>
      </c>
      <c r="E32" s="28">
        <f t="shared" si="7"/>
        <v>-8355.6</v>
      </c>
      <c r="F32" s="28">
        <f t="shared" si="7"/>
        <v>-38236</v>
      </c>
      <c r="G32" s="28">
        <f t="shared" si="7"/>
        <v>-65925.2</v>
      </c>
      <c r="H32" s="28">
        <f t="shared" si="7"/>
        <v>-8285.2</v>
      </c>
      <c r="I32" s="28">
        <f t="shared" si="7"/>
        <v>-68789.6</v>
      </c>
      <c r="J32" s="28">
        <f t="shared" si="7"/>
        <v>-36537.6</v>
      </c>
      <c r="K32" s="28">
        <f t="shared" si="7"/>
        <v>-27434</v>
      </c>
      <c r="L32" s="28">
        <f t="shared" si="7"/>
        <v>-19461.2</v>
      </c>
      <c r="M32" s="28">
        <f t="shared" si="7"/>
        <v>-21168.4</v>
      </c>
      <c r="N32" s="28">
        <f t="shared" si="7"/>
        <v>-16192</v>
      </c>
      <c r="O32" s="28">
        <f t="shared" si="7"/>
        <v>-456904.8</v>
      </c>
    </row>
    <row r="33" spans="1:15" ht="18.75" customHeight="1">
      <c r="A33" s="26" t="s">
        <v>38</v>
      </c>
      <c r="B33" s="29">
        <f>+B34</f>
        <v>-55303.6</v>
      </c>
      <c r="C33" s="29">
        <f>+C34</f>
        <v>-53829.6</v>
      </c>
      <c r="D33" s="29">
        <f aca="true" t="shared" si="8" ref="D33:O33">+D34</f>
        <v>-37386.8</v>
      </c>
      <c r="E33" s="29">
        <f t="shared" si="8"/>
        <v>-8355.6</v>
      </c>
      <c r="F33" s="29">
        <f t="shared" si="8"/>
        <v>-38236</v>
      </c>
      <c r="G33" s="29">
        <f t="shared" si="8"/>
        <v>-65925.2</v>
      </c>
      <c r="H33" s="29">
        <f t="shared" si="8"/>
        <v>-8285.2</v>
      </c>
      <c r="I33" s="29">
        <f t="shared" si="8"/>
        <v>-68789.6</v>
      </c>
      <c r="J33" s="29">
        <f t="shared" si="8"/>
        <v>-36537.6</v>
      </c>
      <c r="K33" s="29">
        <f t="shared" si="8"/>
        <v>-27434</v>
      </c>
      <c r="L33" s="29">
        <f t="shared" si="8"/>
        <v>-19461.2</v>
      </c>
      <c r="M33" s="29">
        <f t="shared" si="8"/>
        <v>-21168.4</v>
      </c>
      <c r="N33" s="29">
        <f t="shared" si="8"/>
        <v>-16192</v>
      </c>
      <c r="O33" s="29">
        <f t="shared" si="8"/>
        <v>-456904.8</v>
      </c>
    </row>
    <row r="34" spans="1:26" ht="18.75" customHeight="1">
      <c r="A34" s="27" t="s">
        <v>39</v>
      </c>
      <c r="B34" s="16">
        <f>ROUND((-B9)*$G$3,2)</f>
        <v>-55303.6</v>
      </c>
      <c r="C34" s="16">
        <f aca="true" t="shared" si="9" ref="C34:N34">ROUND((-C9)*$G$3,2)</f>
        <v>-53829.6</v>
      </c>
      <c r="D34" s="16">
        <f t="shared" si="9"/>
        <v>-37386.8</v>
      </c>
      <c r="E34" s="16">
        <f t="shared" si="9"/>
        <v>-8355.6</v>
      </c>
      <c r="F34" s="16">
        <f t="shared" si="9"/>
        <v>-38236</v>
      </c>
      <c r="G34" s="16">
        <f t="shared" si="9"/>
        <v>-65925.2</v>
      </c>
      <c r="H34" s="16">
        <f t="shared" si="9"/>
        <v>-8285.2</v>
      </c>
      <c r="I34" s="16">
        <f t="shared" si="9"/>
        <v>-68789.6</v>
      </c>
      <c r="J34" s="16">
        <f t="shared" si="9"/>
        <v>-36537.6</v>
      </c>
      <c r="K34" s="16">
        <f t="shared" si="9"/>
        <v>-27434</v>
      </c>
      <c r="L34" s="16">
        <f t="shared" si="9"/>
        <v>-19461.2</v>
      </c>
      <c r="M34" s="16">
        <f t="shared" si="9"/>
        <v>-21168.4</v>
      </c>
      <c r="N34" s="16">
        <f t="shared" si="9"/>
        <v>-16192</v>
      </c>
      <c r="O34" s="30">
        <f aca="true" t="shared" si="10" ref="O34:O56">SUM(B34:N34)</f>
        <v>-456904.8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1027263.5199999999</v>
      </c>
      <c r="C54" s="34">
        <f aca="true" t="shared" si="13" ref="C54:N54">+C20+C32</f>
        <v>713875.87</v>
      </c>
      <c r="D54" s="34">
        <f t="shared" si="13"/>
        <v>679407.3700000001</v>
      </c>
      <c r="E54" s="34">
        <f t="shared" si="13"/>
        <v>192203.01999999996</v>
      </c>
      <c r="F54" s="34">
        <f t="shared" si="13"/>
        <v>654090.82</v>
      </c>
      <c r="G54" s="34">
        <f t="shared" si="13"/>
        <v>868848.4600000001</v>
      </c>
      <c r="H54" s="34">
        <f t="shared" si="13"/>
        <v>176486.15999999997</v>
      </c>
      <c r="I54" s="34">
        <f t="shared" si="13"/>
        <v>683690.6400000001</v>
      </c>
      <c r="J54" s="34">
        <f t="shared" si="13"/>
        <v>553884.7000000002</v>
      </c>
      <c r="K54" s="34">
        <f t="shared" si="13"/>
        <v>887817.7500000001</v>
      </c>
      <c r="L54" s="34">
        <f t="shared" si="13"/>
        <v>791192.14</v>
      </c>
      <c r="M54" s="34">
        <f t="shared" si="13"/>
        <v>404266.16000000003</v>
      </c>
      <c r="N54" s="34">
        <f t="shared" si="13"/>
        <v>200728.46000000002</v>
      </c>
      <c r="O54" s="34">
        <f>SUM(B54:N54)</f>
        <v>7833755.069999999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1027263.53</v>
      </c>
      <c r="C60" s="42">
        <f t="shared" si="14"/>
        <v>713875.87</v>
      </c>
      <c r="D60" s="42">
        <f t="shared" si="14"/>
        <v>679407.38</v>
      </c>
      <c r="E60" s="42">
        <f t="shared" si="14"/>
        <v>192203.03</v>
      </c>
      <c r="F60" s="42">
        <f t="shared" si="14"/>
        <v>654090.82</v>
      </c>
      <c r="G60" s="42">
        <f t="shared" si="14"/>
        <v>868848.46</v>
      </c>
      <c r="H60" s="42">
        <f t="shared" si="14"/>
        <v>176486.16</v>
      </c>
      <c r="I60" s="42">
        <f t="shared" si="14"/>
        <v>683690.64</v>
      </c>
      <c r="J60" s="42">
        <f t="shared" si="14"/>
        <v>553884.71</v>
      </c>
      <c r="K60" s="42">
        <f t="shared" si="14"/>
        <v>887817.75</v>
      </c>
      <c r="L60" s="42">
        <f t="shared" si="14"/>
        <v>791192.14</v>
      </c>
      <c r="M60" s="42">
        <f t="shared" si="14"/>
        <v>404266.15</v>
      </c>
      <c r="N60" s="42">
        <f t="shared" si="14"/>
        <v>200728.46</v>
      </c>
      <c r="O60" s="34">
        <f t="shared" si="14"/>
        <v>7833755.100000001</v>
      </c>
      <c r="Q60"/>
    </row>
    <row r="61" spans="1:18" ht="18.75" customHeight="1">
      <c r="A61" s="26" t="s">
        <v>54</v>
      </c>
      <c r="B61" s="42">
        <v>848007.16</v>
      </c>
      <c r="C61" s="42">
        <v>508707.08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1356714.24</v>
      </c>
      <c r="P61"/>
      <c r="Q61"/>
      <c r="R61" s="41"/>
    </row>
    <row r="62" spans="1:16" ht="18.75" customHeight="1">
      <c r="A62" s="26" t="s">
        <v>55</v>
      </c>
      <c r="B62" s="42">
        <v>179256.37</v>
      </c>
      <c r="C62" s="42">
        <v>205168.79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384425.16000000003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679407.38</v>
      </c>
      <c r="E63" s="43">
        <v>0</v>
      </c>
      <c r="F63" s="43">
        <v>0</v>
      </c>
      <c r="G63" s="43">
        <v>0</v>
      </c>
      <c r="H63" s="42">
        <v>176486.16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855893.54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192203.03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192203.03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654090.82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654090.82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868848.46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868848.46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683690.64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683690.64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553884.71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553884.71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887817.75</v>
      </c>
      <c r="L69" s="29">
        <v>791192.14</v>
      </c>
      <c r="M69" s="43">
        <v>0</v>
      </c>
      <c r="N69" s="43">
        <v>0</v>
      </c>
      <c r="O69" s="34">
        <f t="shared" si="15"/>
        <v>1679009.8900000001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404266.15</v>
      </c>
      <c r="N70" s="43">
        <v>0</v>
      </c>
      <c r="O70" s="34">
        <f t="shared" si="15"/>
        <v>404266.15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200728.46</v>
      </c>
      <c r="O71" s="46">
        <f t="shared" si="15"/>
        <v>200728.46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2024-01-03T12:27:52Z</dcterms:modified>
  <cp:category/>
  <cp:version/>
  <cp:contentType/>
  <cp:contentStatus/>
</cp:coreProperties>
</file>