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<sst xmlns="http://schemas.openxmlformats.org/spreadsheetml/2006/main" count="89" uniqueCount="86">
  <si>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</si>
  <si>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</si>
  <si>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</si>
  <si>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</si>
  <si>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</si>
  <si>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</si>
  <si>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</si>
  <si>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</si>
  <si>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</si>
  <si>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</si>
  <si>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</si>
  <si>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</si>
  <si>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</si>
  <si>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</si>
  <si>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</si>
  <si>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</si>
  <si>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</si>
  <si>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</si>
  <si>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</si>
  <si>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</si>
  <si>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</si>
  <si>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</si>
  <si>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</si>
  <si>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</si>
  <si>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</si>
  <si>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</si>
  <si>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</si>
  <si>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</si>
  <si>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</si>
  <si>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</si>
  <si>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</si>
  <si>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</si>
  <si>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</si>
  <si>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</si>
  <si>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</si>
  <si>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</si>
  <si>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</si>
  <si>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</si>
  <si>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</si>
  <si>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</si>
  <si>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</si>
  <si>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</si>
  <si>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</si>
  <si>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</si>
  <si>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</si>
  <si>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</si>
  <si>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</si>
  <si>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</si>
  <si>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</si>
  <si>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</si>
  <si>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</si>
  <si>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</si>
  <si>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</si>
  <si>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</si>
  <si>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</si>
  <si>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</si>
  <si>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</si>
  <si>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</si>
  <si>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</si>
  <si>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</si>
  <si>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</si>
  <si>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</si>
  <si>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</si>
  <si>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</si>
  <si>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</si>
  <si>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</si>
  <si>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</si>
  <si>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</si>
  <si>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</si>
  <si>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</si>
  <si>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</si>
  <si>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</si>
  <si>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</si>
  <si>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</si>
  <si>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</si>
  <si>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</si>
  <si>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</si>
  <si>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</si>
  <si>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</si>
  <si>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</si>
  <si>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</si>
  <si>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</si>
  <si>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</si>
  <si>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</si>
  <si>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21/12/23 - VENCIMENTO 02/01/24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</si>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</sst>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376065</v>
      </c>
      <c r="C7" s="9">
        <f t="shared" si="0"/>
        <v>255041</v>
      </c>
      <c r="D7" s="9">
        <f t="shared" si="0"/>
        <v>233339</v>
      </c>
      <c r="E7" s="9">
        <f t="shared" si="0"/>
        <v>68363</v>
      </c>
      <c r="F7" s="9">
        <f t="shared" si="0"/>
        <v>225832</v>
      </c>
      <c r="G7" s="9">
        <f t="shared" si="0"/>
        <v>364264</v>
      </c>
      <c r="H7" s="9">
        <f t="shared" si="0"/>
        <v>46284</v>
      </c>
      <c r="I7" s="9">
        <f t="shared" si="0"/>
        <v>282688</v>
      </c>
      <c r="J7" s="9">
        <f t="shared" si="0"/>
        <v>210795</v>
      </c>
      <c r="K7" s="9">
        <f t="shared" si="0"/>
        <v>331068</v>
      </c>
      <c r="L7" s="9">
        <f t="shared" si="0"/>
        <v>249224</v>
      </c>
      <c r="M7" s="9">
        <f t="shared" si="0"/>
        <v>128357</v>
      </c>
      <c r="N7" s="9">
        <f t="shared" si="0"/>
        <v>84859</v>
      </c>
      <c r="O7" s="9">
        <f t="shared" si="0"/>
        <v>2856179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12824</v>
      </c>
      <c r="C8" s="11">
        <f t="shared" si="1"/>
        <v>12588</v>
      </c>
      <c r="D8" s="11">
        <f t="shared" si="1"/>
        <v>8113</v>
      </c>
      <c r="E8" s="11">
        <f t="shared" si="1"/>
        <v>2876</v>
      </c>
      <c r="F8" s="11">
        <f t="shared" si="1"/>
        <v>9292</v>
      </c>
      <c r="G8" s="11">
        <f t="shared" si="1"/>
        <v>16525</v>
      </c>
      <c r="H8" s="11">
        <f t="shared" si="1"/>
        <v>2272</v>
      </c>
      <c r="I8" s="11">
        <f t="shared" si="1"/>
        <v>17855</v>
      </c>
      <c r="J8" s="11">
        <f t="shared" si="1"/>
        <v>9944</v>
      </c>
      <c r="K8" s="11">
        <f t="shared" si="1"/>
        <v>6712</v>
      </c>
      <c r="L8" s="11">
        <f t="shared" si="1"/>
        <v>4828</v>
      </c>
      <c r="M8" s="11">
        <f t="shared" si="1"/>
        <v>6481</v>
      </c>
      <c r="N8" s="11">
        <f t="shared" si="1"/>
        <v>4603</v>
      </c>
      <c r="O8" s="11">
        <f t="shared" si="1"/>
        <v>114913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12824</v>
      </c>
      <c r="C9" s="11">
        <v>12588</v>
      </c>
      <c r="D9" s="11">
        <v>8113</v>
      </c>
      <c r="E9" s="11">
        <v>2876</v>
      </c>
      <c r="F9" s="11">
        <v>9292</v>
      </c>
      <c r="G9" s="11">
        <v>16525</v>
      </c>
      <c r="H9" s="11">
        <v>2272</v>
      </c>
      <c r="I9" s="11">
        <v>17855</v>
      </c>
      <c r="J9" s="11">
        <v>9944</v>
      </c>
      <c r="K9" s="11">
        <v>6712</v>
      </c>
      <c r="L9" s="11">
        <v>4821</v>
      </c>
      <c r="M9" s="11">
        <v>6481</v>
      </c>
      <c r="N9" s="11">
        <v>4590</v>
      </c>
      <c r="O9" s="11">
        <f>SUM(B9:N9)</f>
        <v>114893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7</v>
      </c>
      <c r="M10" s="13">
        <v>0</v>
      </c>
      <c r="N10" s="13">
        <v>13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363241</v>
      </c>
      <c r="C11" s="13">
        <v>242453</v>
      </c>
      <c r="D11" s="13">
        <v>225226</v>
      </c>
      <c r="E11" s="13">
        <v>65487</v>
      </c>
      <c r="F11" s="13">
        <v>216540</v>
      </c>
      <c r="G11" s="13">
        <v>347739</v>
      </c>
      <c r="H11" s="13">
        <v>44012</v>
      </c>
      <c r="I11" s="13">
        <v>264833</v>
      </c>
      <c r="J11" s="13">
        <v>200851</v>
      </c>
      <c r="K11" s="13">
        <v>324356</v>
      </c>
      <c r="L11" s="13">
        <v>244396</v>
      </c>
      <c r="M11" s="13">
        <v>121876</v>
      </c>
      <c r="N11" s="13">
        <v>80256</v>
      </c>
      <c r="O11" s="11">
        <f>SUM(B11:N11)</f>
        <v>2741266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27163</v>
      </c>
      <c r="C12" s="13">
        <v>23086</v>
      </c>
      <c r="D12" s="13">
        <v>17408</v>
      </c>
      <c r="E12" s="13">
        <v>7451</v>
      </c>
      <c r="F12" s="13">
        <v>20782</v>
      </c>
      <c r="G12" s="13">
        <v>36189</v>
      </c>
      <c r="H12" s="13">
        <v>4921</v>
      </c>
      <c r="I12" s="13">
        <v>26912</v>
      </c>
      <c r="J12" s="13">
        <v>17984</v>
      </c>
      <c r="K12" s="13">
        <v>22881</v>
      </c>
      <c r="L12" s="13">
        <v>16500</v>
      </c>
      <c r="M12" s="13">
        <v>6784</v>
      </c>
      <c r="N12" s="13">
        <v>3653</v>
      </c>
      <c r="O12" s="11">
        <f>SUM(B12:N12)</f>
        <v>231714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336078</v>
      </c>
      <c r="C13" s="15">
        <f t="shared" si="2"/>
        <v>219367</v>
      </c>
      <c r="D13" s="15">
        <f t="shared" si="2"/>
        <v>207818</v>
      </c>
      <c r="E13" s="15">
        <f t="shared" si="2"/>
        <v>58036</v>
      </c>
      <c r="F13" s="15">
        <f t="shared" si="2"/>
        <v>195758</v>
      </c>
      <c r="G13" s="15">
        <f t="shared" si="2"/>
        <v>311550</v>
      </c>
      <c r="H13" s="15">
        <f t="shared" si="2"/>
        <v>39091</v>
      </c>
      <c r="I13" s="15">
        <f t="shared" si="2"/>
        <v>237921</v>
      </c>
      <c r="J13" s="15">
        <f t="shared" si="2"/>
        <v>182867</v>
      </c>
      <c r="K13" s="15">
        <f t="shared" si="2"/>
        <v>301475</v>
      </c>
      <c r="L13" s="15">
        <f t="shared" si="2"/>
        <v>227896</v>
      </c>
      <c r="M13" s="15">
        <f t="shared" si="2"/>
        <v>115092</v>
      </c>
      <c r="N13" s="15">
        <f t="shared" si="2"/>
        <v>76603</v>
      </c>
      <c r="O13" s="11">
        <f>SUM(B13:N13)</f>
        <v>2509552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1.195136308580729</v>
      </c>
      <c r="C18" s="19">
        <v>1.251507427635364</v>
      </c>
      <c r="D18" s="19">
        <v>1.383431675058411</v>
      </c>
      <c r="E18" s="19">
        <v>0.8391284497516</v>
      </c>
      <c r="F18" s="19">
        <v>1.318755785346892</v>
      </c>
      <c r="G18" s="19">
        <v>1.396595518124155</v>
      </c>
      <c r="H18" s="19">
        <v>1.553807789006893</v>
      </c>
      <c r="I18" s="19">
        <v>1.137472245349305</v>
      </c>
      <c r="J18" s="19">
        <v>1.332068823103871</v>
      </c>
      <c r="K18" s="19">
        <v>1.155636099615495</v>
      </c>
      <c r="L18" s="19">
        <v>1.231903845525188</v>
      </c>
      <c r="M18" s="19">
        <v>1.192477308991384</v>
      </c>
      <c r="N18" s="19">
        <v>1.040589371722971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1455935.1399999997</v>
      </c>
      <c r="C20" s="24">
        <f aca="true" t="shared" si="3" ref="C20:O20">SUM(C21:C31)</f>
        <v>1044240.1699999999</v>
      </c>
      <c r="D20" s="24">
        <f t="shared" si="3"/>
        <v>913062.42</v>
      </c>
      <c r="E20" s="24">
        <f t="shared" si="3"/>
        <v>284680.77</v>
      </c>
      <c r="F20" s="24">
        <f t="shared" si="3"/>
        <v>993796.0199999999</v>
      </c>
      <c r="G20" s="24">
        <f t="shared" si="3"/>
        <v>1406686.9000000001</v>
      </c>
      <c r="H20" s="24">
        <f t="shared" si="3"/>
        <v>280121.26999999996</v>
      </c>
      <c r="I20" s="24">
        <f t="shared" si="3"/>
        <v>1065441.82</v>
      </c>
      <c r="J20" s="24">
        <f t="shared" si="3"/>
        <v>922719.4600000001</v>
      </c>
      <c r="K20" s="24">
        <f t="shared" si="3"/>
        <v>1233738.41</v>
      </c>
      <c r="L20" s="24">
        <f t="shared" si="3"/>
        <v>1130811.57</v>
      </c>
      <c r="M20" s="24">
        <f t="shared" si="3"/>
        <v>635338.96</v>
      </c>
      <c r="N20" s="24">
        <f t="shared" si="3"/>
        <v>328046.16000000003</v>
      </c>
      <c r="O20" s="24">
        <f t="shared" si="3"/>
        <v>11694619.070000002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1110143.88</v>
      </c>
      <c r="C21" s="28">
        <f aca="true" t="shared" si="4" ref="C21:N21">ROUND((C15+C16)*C7,2)</f>
        <v>777773.03</v>
      </c>
      <c r="D21" s="28">
        <f t="shared" si="4"/>
        <v>624065.16</v>
      </c>
      <c r="E21" s="28">
        <f t="shared" si="4"/>
        <v>312350.55</v>
      </c>
      <c r="F21" s="28">
        <f t="shared" si="4"/>
        <v>700056.62</v>
      </c>
      <c r="G21" s="28">
        <f t="shared" si="4"/>
        <v>929091.76</v>
      </c>
      <c r="H21" s="28">
        <f t="shared" si="4"/>
        <v>158504.19</v>
      </c>
      <c r="I21" s="28">
        <f t="shared" si="4"/>
        <v>856007.53</v>
      </c>
      <c r="J21" s="28">
        <f t="shared" si="4"/>
        <v>642018.33</v>
      </c>
      <c r="K21" s="28">
        <f t="shared" si="4"/>
        <v>953111.67</v>
      </c>
      <c r="L21" s="28">
        <f t="shared" si="4"/>
        <v>816956.27</v>
      </c>
      <c r="M21" s="28">
        <f t="shared" si="4"/>
        <v>485510.35</v>
      </c>
      <c r="N21" s="28">
        <f t="shared" si="4"/>
        <v>289937.75</v>
      </c>
      <c r="O21" s="28">
        <f aca="true" t="shared" si="5" ref="O21:O29">SUM(B21:N21)</f>
        <v>8655527.09</v>
      </c>
    </row>
    <row r="22" spans="1:23" ht="18.75" customHeight="1">
      <c r="A22" s="26" t="s">
        <v>33</v>
      </c>
      <c r="B22" s="28">
        <f>IF(B18&lt;&gt;0,ROUND((B18-1)*B21,2),0)</f>
        <v>216629.38</v>
      </c>
      <c r="C22" s="28">
        <f aca="true" t="shared" si="6" ref="C22:N22">IF(C18&lt;&gt;0,ROUND((C18-1)*C21,2),0)</f>
        <v>195615.69</v>
      </c>
      <c r="D22" s="28">
        <f t="shared" si="6"/>
        <v>239286.35</v>
      </c>
      <c r="E22" s="28">
        <f t="shared" si="6"/>
        <v>-50248.32</v>
      </c>
      <c r="F22" s="28">
        <f t="shared" si="6"/>
        <v>223147.1</v>
      </c>
      <c r="G22" s="28">
        <f t="shared" si="6"/>
        <v>368473.63</v>
      </c>
      <c r="H22" s="28">
        <f t="shared" si="6"/>
        <v>87780.86</v>
      </c>
      <c r="I22" s="28">
        <f t="shared" si="6"/>
        <v>117677.28</v>
      </c>
      <c r="J22" s="28">
        <f t="shared" si="6"/>
        <v>213194.27</v>
      </c>
      <c r="K22" s="28">
        <f t="shared" si="6"/>
        <v>148338.58</v>
      </c>
      <c r="L22" s="28">
        <f t="shared" si="6"/>
        <v>189455.3</v>
      </c>
      <c r="M22" s="28">
        <f t="shared" si="6"/>
        <v>93449.73</v>
      </c>
      <c r="N22" s="28">
        <f t="shared" si="6"/>
        <v>11768.39</v>
      </c>
      <c r="O22" s="28">
        <f t="shared" si="5"/>
        <v>2054568.2400000002</v>
      </c>
      <c r="W22" s="51"/>
    </row>
    <row r="23" spans="1:15" ht="18.75" customHeight="1">
      <c r="A23" s="26" t="s">
        <v>34</v>
      </c>
      <c r="B23" s="28">
        <v>64701.93</v>
      </c>
      <c r="C23" s="28">
        <v>42314.11</v>
      </c>
      <c r="D23" s="28">
        <v>30363.2</v>
      </c>
      <c r="E23" s="28">
        <v>11354.81</v>
      </c>
      <c r="F23" s="28">
        <v>40298.74</v>
      </c>
      <c r="G23" s="28">
        <v>63074.33</v>
      </c>
      <c r="H23" s="28">
        <v>7620.33</v>
      </c>
      <c r="I23" s="28">
        <v>44432.97</v>
      </c>
      <c r="J23" s="28">
        <v>38218.94</v>
      </c>
      <c r="K23" s="28">
        <v>54416.04</v>
      </c>
      <c r="L23" s="28">
        <v>51107.98</v>
      </c>
      <c r="M23" s="28">
        <v>24496.86</v>
      </c>
      <c r="N23" s="28">
        <v>15469.49</v>
      </c>
      <c r="O23" s="28">
        <f t="shared" si="5"/>
        <v>487869.7299999999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1146.37</v>
      </c>
      <c r="C26" s="28">
        <v>835.95</v>
      </c>
      <c r="D26" s="28">
        <v>735.2</v>
      </c>
      <c r="E26" s="28">
        <v>226.01</v>
      </c>
      <c r="F26" s="28">
        <v>792.39</v>
      </c>
      <c r="G26" s="28">
        <v>1119.14</v>
      </c>
      <c r="H26" s="28">
        <v>209.67</v>
      </c>
      <c r="I26" s="28">
        <v>838.68</v>
      </c>
      <c r="J26" s="28">
        <v>735.2</v>
      </c>
      <c r="K26" s="28">
        <v>977.55</v>
      </c>
      <c r="L26" s="28">
        <v>893.14</v>
      </c>
      <c r="M26" s="28">
        <v>498.3</v>
      </c>
      <c r="N26" s="28">
        <v>258.7</v>
      </c>
      <c r="O26" s="28">
        <f t="shared" si="5"/>
        <v>9266.3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32725.43</v>
      </c>
      <c r="L30" s="28">
        <v>29261.44</v>
      </c>
      <c r="M30" s="28">
        <v>0</v>
      </c>
      <c r="N30" s="28">
        <v>0</v>
      </c>
      <c r="O30" s="28">
        <f>SUM(B30:N30)</f>
        <v>61986.869999999995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-56425.6</v>
      </c>
      <c r="C32" s="28">
        <f aca="true" t="shared" si="7" ref="C32:O32">+C33+C35+C48+C49+C50+C55-C56</f>
        <v>-55387.2</v>
      </c>
      <c r="D32" s="28">
        <f t="shared" si="7"/>
        <v>-35697.2</v>
      </c>
      <c r="E32" s="28">
        <f t="shared" si="7"/>
        <v>-12654.4</v>
      </c>
      <c r="F32" s="28">
        <f t="shared" si="7"/>
        <v>-40884.8</v>
      </c>
      <c r="G32" s="28">
        <f t="shared" si="7"/>
        <v>-72710</v>
      </c>
      <c r="H32" s="28">
        <f t="shared" si="7"/>
        <v>-9996.8</v>
      </c>
      <c r="I32" s="28">
        <f t="shared" si="7"/>
        <v>-78562</v>
      </c>
      <c r="J32" s="28">
        <f t="shared" si="7"/>
        <v>-43753.6</v>
      </c>
      <c r="K32" s="28">
        <f t="shared" si="7"/>
        <v>-29532.8</v>
      </c>
      <c r="L32" s="28">
        <f t="shared" si="7"/>
        <v>-21212.4</v>
      </c>
      <c r="M32" s="28">
        <f t="shared" si="7"/>
        <v>-28516.4</v>
      </c>
      <c r="N32" s="28">
        <f t="shared" si="7"/>
        <v>-20196</v>
      </c>
      <c r="O32" s="28">
        <f t="shared" si="7"/>
        <v>-505529.2</v>
      </c>
    </row>
    <row r="33" spans="1:15" ht="18.75" customHeight="1">
      <c r="A33" s="26" t="s">
        <v>38</v>
      </c>
      <c r="B33" s="29">
        <f>+B34</f>
        <v>-56425.6</v>
      </c>
      <c r="C33" s="29">
        <f>+C34</f>
        <v>-55387.2</v>
      </c>
      <c r="D33" s="29">
        <f aca="true" t="shared" si="8" ref="D33:O33">+D34</f>
        <v>-35697.2</v>
      </c>
      <c r="E33" s="29">
        <f t="shared" si="8"/>
        <v>-12654.4</v>
      </c>
      <c r="F33" s="29">
        <f t="shared" si="8"/>
        <v>-40884.8</v>
      </c>
      <c r="G33" s="29">
        <f t="shared" si="8"/>
        <v>-72710</v>
      </c>
      <c r="H33" s="29">
        <f t="shared" si="8"/>
        <v>-9996.8</v>
      </c>
      <c r="I33" s="29">
        <f t="shared" si="8"/>
        <v>-78562</v>
      </c>
      <c r="J33" s="29">
        <f t="shared" si="8"/>
        <v>-43753.6</v>
      </c>
      <c r="K33" s="29">
        <f t="shared" si="8"/>
        <v>-29532.8</v>
      </c>
      <c r="L33" s="29">
        <f t="shared" si="8"/>
        <v>-21212.4</v>
      </c>
      <c r="M33" s="29">
        <f t="shared" si="8"/>
        <v>-28516.4</v>
      </c>
      <c r="N33" s="29">
        <f t="shared" si="8"/>
        <v>-20196</v>
      </c>
      <c r="O33" s="29">
        <f t="shared" si="8"/>
        <v>-505529.2</v>
      </c>
    </row>
    <row r="34" spans="1:26" ht="18.75" customHeight="1">
      <c r="A34" s="27" t="s">
        <v>39</v>
      </c>
      <c r="B34" s="16">
        <f>ROUND((-B9)*$G$3,2)</f>
        <v>-56425.6</v>
      </c>
      <c r="C34" s="16">
        <f aca="true" t="shared" si="9" ref="C34:N34">ROUND((-C9)*$G$3,2)</f>
        <v>-55387.2</v>
      </c>
      <c r="D34" s="16">
        <f t="shared" si="9"/>
        <v>-35697.2</v>
      </c>
      <c r="E34" s="16">
        <f t="shared" si="9"/>
        <v>-12654.4</v>
      </c>
      <c r="F34" s="16">
        <f t="shared" si="9"/>
        <v>-40884.8</v>
      </c>
      <c r="G34" s="16">
        <f t="shared" si="9"/>
        <v>-72710</v>
      </c>
      <c r="H34" s="16">
        <f t="shared" si="9"/>
        <v>-9996.8</v>
      </c>
      <c r="I34" s="16">
        <f t="shared" si="9"/>
        <v>-78562</v>
      </c>
      <c r="J34" s="16">
        <f t="shared" si="9"/>
        <v>-43753.6</v>
      </c>
      <c r="K34" s="16">
        <f t="shared" si="9"/>
        <v>-29532.8</v>
      </c>
      <c r="L34" s="16">
        <f t="shared" si="9"/>
        <v>-21212.4</v>
      </c>
      <c r="M34" s="16">
        <f t="shared" si="9"/>
        <v>-28516.4</v>
      </c>
      <c r="N34" s="16">
        <f t="shared" si="9"/>
        <v>-20196</v>
      </c>
      <c r="O34" s="30">
        <f aca="true" t="shared" si="10" ref="O34:O56">SUM(B34:N34)</f>
        <v>-505529.2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1399509.5399999996</v>
      </c>
      <c r="C54" s="34">
        <f aca="true" t="shared" si="13" ref="C54:N54">+C20+C32</f>
        <v>988852.97</v>
      </c>
      <c r="D54" s="34">
        <f t="shared" si="13"/>
        <v>877365.2200000001</v>
      </c>
      <c r="E54" s="34">
        <f t="shared" si="13"/>
        <v>272026.37</v>
      </c>
      <c r="F54" s="34">
        <f t="shared" si="13"/>
        <v>952911.2199999999</v>
      </c>
      <c r="G54" s="34">
        <f t="shared" si="13"/>
        <v>1333976.9000000001</v>
      </c>
      <c r="H54" s="34">
        <f t="shared" si="13"/>
        <v>270124.47</v>
      </c>
      <c r="I54" s="34">
        <f t="shared" si="13"/>
        <v>986879.8200000001</v>
      </c>
      <c r="J54" s="34">
        <f t="shared" si="13"/>
        <v>878965.8600000001</v>
      </c>
      <c r="K54" s="34">
        <f t="shared" si="13"/>
        <v>1204205.6099999999</v>
      </c>
      <c r="L54" s="34">
        <f t="shared" si="13"/>
        <v>1109599.1700000002</v>
      </c>
      <c r="M54" s="34">
        <f t="shared" si="13"/>
        <v>606822.5599999999</v>
      </c>
      <c r="N54" s="34">
        <f t="shared" si="13"/>
        <v>307850.16000000003</v>
      </c>
      <c r="O54" s="34">
        <f>SUM(B54:N54)</f>
        <v>11189089.870000001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1399509.54</v>
      </c>
      <c r="C60" s="42">
        <f t="shared" si="14"/>
        <v>988852.97</v>
      </c>
      <c r="D60" s="42">
        <f t="shared" si="14"/>
        <v>877365.21</v>
      </c>
      <c r="E60" s="42">
        <f t="shared" si="14"/>
        <v>272026.37</v>
      </c>
      <c r="F60" s="42">
        <f t="shared" si="14"/>
        <v>952911.21</v>
      </c>
      <c r="G60" s="42">
        <f t="shared" si="14"/>
        <v>1333976.9</v>
      </c>
      <c r="H60" s="42">
        <f t="shared" si="14"/>
        <v>270124.46</v>
      </c>
      <c r="I60" s="42">
        <f t="shared" si="14"/>
        <v>986879.82</v>
      </c>
      <c r="J60" s="42">
        <f t="shared" si="14"/>
        <v>878965.86</v>
      </c>
      <c r="K60" s="42">
        <f t="shared" si="14"/>
        <v>1204205.6</v>
      </c>
      <c r="L60" s="42">
        <f t="shared" si="14"/>
        <v>1109599.17</v>
      </c>
      <c r="M60" s="42">
        <f t="shared" si="14"/>
        <v>606822.56</v>
      </c>
      <c r="N60" s="42">
        <f t="shared" si="14"/>
        <v>307850.16</v>
      </c>
      <c r="O60" s="34">
        <f t="shared" si="14"/>
        <v>11189089.830000002</v>
      </c>
      <c r="Q60"/>
    </row>
    <row r="61" spans="1:18" ht="18.75" customHeight="1">
      <c r="A61" s="26" t="s">
        <v>54</v>
      </c>
      <c r="B61" s="42">
        <v>1151387.66</v>
      </c>
      <c r="C61" s="42">
        <v>702015.98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1853403.64</v>
      </c>
      <c r="P61"/>
      <c r="Q61"/>
      <c r="R61" s="41"/>
    </row>
    <row r="62" spans="1:16" ht="18.75" customHeight="1">
      <c r="A62" s="26" t="s">
        <v>55</v>
      </c>
      <c r="B62" s="42">
        <v>248121.88</v>
      </c>
      <c r="C62" s="42">
        <v>286836.99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534958.87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877365.21</v>
      </c>
      <c r="E63" s="43">
        <v>0</v>
      </c>
      <c r="F63" s="43">
        <v>0</v>
      </c>
      <c r="G63" s="43">
        <v>0</v>
      </c>
      <c r="H63" s="42">
        <v>270124.46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1147489.67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272026.37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272026.37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952911.21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952911.21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1333976.9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1333976.9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986879.82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986879.82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878965.86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878965.86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1204205.6</v>
      </c>
      <c r="L69" s="29">
        <v>1109599.17</v>
      </c>
      <c r="M69" s="43">
        <v>0</v>
      </c>
      <c r="N69" s="43">
        <v>0</v>
      </c>
      <c r="O69" s="34">
        <f t="shared" si="15"/>
        <v>2313804.77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606822.56</v>
      </c>
      <c r="N70" s="43">
        <v>0</v>
      </c>
      <c r="O70" s="34">
        <f t="shared" si="15"/>
        <v>606822.56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307850.16</v>
      </c>
      <c r="O71" s="46">
        <f t="shared" si="15"/>
        <v>307850.16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2023-12-28T14:46:58Z</dcterms:modified>
  <cp:category/>
  <cp:version/>
  <cp:contentType/>
  <cp:contentStatus/>
</cp:coreProperties>
</file>