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<sst xmlns="http://schemas.openxmlformats.org/spreadsheetml/2006/main" count="89" uniqueCount="86">
  <si>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</si>
  <si>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</si>
  <si>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</si>
  <si>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</si>
  <si>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</si>
  <si>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</si>
  <si>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</si>
  <si>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</si>
  <si>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</si>
  <si>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</si>
  <si>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</si>
  <si>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</si>
  <si>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</si>
  <si>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</si>
  <si>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</si>
  <si>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</si>
  <si>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</si>
  <si>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</si>
  <si>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</si>
  <si>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</si>
  <si>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</si>
  <si>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</si>
  <si>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</si>
  <si>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</si>
  <si>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</si>
  <si>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</si>
  <si>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</si>
  <si>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</si>
  <si>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</si>
  <si>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</si>
  <si>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</si>
  <si>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</si>
  <si>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</si>
  <si>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</si>
  <si>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</si>
  <si>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</si>
  <si>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</si>
  <si>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</si>
  <si>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</si>
  <si>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</si>
  <si>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</si>
  <si>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</si>
  <si>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</si>
  <si>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</si>
  <si>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</si>
  <si>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</si>
  <si>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</si>
  <si>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</si>
  <si>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</si>
  <si>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</si>
  <si>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</si>
  <si>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</si>
  <si>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</si>
  <si>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</si>
  <si>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</si>
  <si>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</si>
  <si>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</si>
  <si>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</si>
  <si>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</si>
  <si>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</si>
  <si>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</si>
  <si>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</si>
  <si>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</si>
  <si>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</si>
  <si>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</si>
  <si>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</si>
  <si>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</si>
  <si>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</si>
  <si>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</si>
  <si>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</si>
  <si>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</si>
  <si>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</si>
  <si>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</si>
  <si>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</si>
  <si>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</si>
  <si>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</si>
  <si>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</si>
  <si>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</si>
  <si>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</si>
  <si>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</si>
  <si>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</si>
  <si>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</si>
  <si>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</si>
  <si>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</si>
  <si>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12/12/23 - VENCIMENTO 19/12/23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</si>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</sst>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402519</v>
      </c>
      <c r="C7" s="9">
        <f t="shared" si="0"/>
        <v>268071</v>
      </c>
      <c r="D7" s="9">
        <f t="shared" si="0"/>
        <v>251150</v>
      </c>
      <c r="E7" s="9">
        <f t="shared" si="0"/>
        <v>72050</v>
      </c>
      <c r="F7" s="9">
        <f t="shared" si="0"/>
        <v>247249</v>
      </c>
      <c r="G7" s="9">
        <f t="shared" si="0"/>
        <v>392704</v>
      </c>
      <c r="H7" s="9">
        <f t="shared" si="0"/>
        <v>54350</v>
      </c>
      <c r="I7" s="9">
        <f t="shared" si="0"/>
        <v>309395</v>
      </c>
      <c r="J7" s="9">
        <f t="shared" si="0"/>
        <v>224557</v>
      </c>
      <c r="K7" s="9">
        <f t="shared" si="0"/>
        <v>357718</v>
      </c>
      <c r="L7" s="9">
        <f t="shared" si="0"/>
        <v>266100</v>
      </c>
      <c r="M7" s="9">
        <f t="shared" si="0"/>
        <v>141104</v>
      </c>
      <c r="N7" s="9">
        <f t="shared" si="0"/>
        <v>88888</v>
      </c>
      <c r="O7" s="9">
        <f t="shared" si="0"/>
        <v>3075855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11115</v>
      </c>
      <c r="C8" s="11">
        <f t="shared" si="1"/>
        <v>10980</v>
      </c>
      <c r="D8" s="11">
        <f t="shared" si="1"/>
        <v>6771</v>
      </c>
      <c r="E8" s="11">
        <f t="shared" si="1"/>
        <v>2308</v>
      </c>
      <c r="F8" s="11">
        <f t="shared" si="1"/>
        <v>7678</v>
      </c>
      <c r="G8" s="11">
        <f t="shared" si="1"/>
        <v>14409</v>
      </c>
      <c r="H8" s="11">
        <f t="shared" si="1"/>
        <v>2168</v>
      </c>
      <c r="I8" s="11">
        <f t="shared" si="1"/>
        <v>15858</v>
      </c>
      <c r="J8" s="11">
        <f t="shared" si="1"/>
        <v>8963</v>
      </c>
      <c r="K8" s="11">
        <f t="shared" si="1"/>
        <v>5997</v>
      </c>
      <c r="L8" s="11">
        <f t="shared" si="1"/>
        <v>4204</v>
      </c>
      <c r="M8" s="11">
        <f t="shared" si="1"/>
        <v>6065</v>
      </c>
      <c r="N8" s="11">
        <f t="shared" si="1"/>
        <v>4052</v>
      </c>
      <c r="O8" s="11">
        <f t="shared" si="1"/>
        <v>100568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11115</v>
      </c>
      <c r="C9" s="11">
        <v>10980</v>
      </c>
      <c r="D9" s="11">
        <v>6771</v>
      </c>
      <c r="E9" s="11">
        <v>2308</v>
      </c>
      <c r="F9" s="11">
        <v>7678</v>
      </c>
      <c r="G9" s="11">
        <v>14409</v>
      </c>
      <c r="H9" s="11">
        <v>2168</v>
      </c>
      <c r="I9" s="11">
        <v>15858</v>
      </c>
      <c r="J9" s="11">
        <v>8963</v>
      </c>
      <c r="K9" s="11">
        <v>5997</v>
      </c>
      <c r="L9" s="11">
        <v>4198</v>
      </c>
      <c r="M9" s="11">
        <v>6065</v>
      </c>
      <c r="N9" s="11">
        <v>4035</v>
      </c>
      <c r="O9" s="11">
        <f>SUM(B9:N9)</f>
        <v>100545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17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391404</v>
      </c>
      <c r="C11" s="13">
        <v>257091</v>
      </c>
      <c r="D11" s="13">
        <v>244379</v>
      </c>
      <c r="E11" s="13">
        <v>69742</v>
      </c>
      <c r="F11" s="13">
        <v>239571</v>
      </c>
      <c r="G11" s="13">
        <v>378295</v>
      </c>
      <c r="H11" s="13">
        <v>52182</v>
      </c>
      <c r="I11" s="13">
        <v>293537</v>
      </c>
      <c r="J11" s="13">
        <v>215594</v>
      </c>
      <c r="K11" s="13">
        <v>351721</v>
      </c>
      <c r="L11" s="13">
        <v>261896</v>
      </c>
      <c r="M11" s="13">
        <v>135039</v>
      </c>
      <c r="N11" s="13">
        <v>84836</v>
      </c>
      <c r="O11" s="11">
        <f>SUM(B11:N11)</f>
        <v>2975287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30466</v>
      </c>
      <c r="C12" s="13">
        <v>25698</v>
      </c>
      <c r="D12" s="13">
        <v>19663</v>
      </c>
      <c r="E12" s="13">
        <v>8161</v>
      </c>
      <c r="F12" s="13">
        <v>23912</v>
      </c>
      <c r="G12" s="13">
        <v>39953</v>
      </c>
      <c r="H12" s="13">
        <v>5859</v>
      </c>
      <c r="I12" s="13">
        <v>30547</v>
      </c>
      <c r="J12" s="13">
        <v>19748</v>
      </c>
      <c r="K12" s="13">
        <v>25335</v>
      </c>
      <c r="L12" s="13">
        <v>19009</v>
      </c>
      <c r="M12" s="13">
        <v>7552</v>
      </c>
      <c r="N12" s="13">
        <v>4023</v>
      </c>
      <c r="O12" s="11">
        <f>SUM(B12:N12)</f>
        <v>259926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360938</v>
      </c>
      <c r="C13" s="15">
        <f t="shared" si="2"/>
        <v>231393</v>
      </c>
      <c r="D13" s="15">
        <f t="shared" si="2"/>
        <v>224716</v>
      </c>
      <c r="E13" s="15">
        <f t="shared" si="2"/>
        <v>61581</v>
      </c>
      <c r="F13" s="15">
        <f t="shared" si="2"/>
        <v>215659</v>
      </c>
      <c r="G13" s="15">
        <f t="shared" si="2"/>
        <v>338342</v>
      </c>
      <c r="H13" s="15">
        <f t="shared" si="2"/>
        <v>46323</v>
      </c>
      <c r="I13" s="15">
        <f t="shared" si="2"/>
        <v>262990</v>
      </c>
      <c r="J13" s="15">
        <f t="shared" si="2"/>
        <v>195846</v>
      </c>
      <c r="K13" s="15">
        <f t="shared" si="2"/>
        <v>326386</v>
      </c>
      <c r="L13" s="15">
        <f t="shared" si="2"/>
        <v>242887</v>
      </c>
      <c r="M13" s="15">
        <f t="shared" si="2"/>
        <v>127487</v>
      </c>
      <c r="N13" s="15">
        <f t="shared" si="2"/>
        <v>80813</v>
      </c>
      <c r="O13" s="11">
        <f>SUM(B13:N13)</f>
        <v>2715361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1.1306778345233</v>
      </c>
      <c r="C18" s="19">
        <v>1.22042367430959</v>
      </c>
      <c r="D18" s="19">
        <v>1.301814870720278</v>
      </c>
      <c r="E18" s="19">
        <v>0.80504378235911</v>
      </c>
      <c r="F18" s="19">
        <v>1.239522903747131</v>
      </c>
      <c r="G18" s="19">
        <v>1.318842048346552</v>
      </c>
      <c r="H18" s="19">
        <v>1.376221160492789</v>
      </c>
      <c r="I18" s="19">
        <v>1.093425390529859</v>
      </c>
      <c r="J18" s="19">
        <v>1.26730973382007</v>
      </c>
      <c r="K18" s="19">
        <v>1.09015833134934</v>
      </c>
      <c r="L18" s="19">
        <v>1.163932338261076</v>
      </c>
      <c r="M18" s="19">
        <v>1.119248310955535</v>
      </c>
      <c r="N18" s="19">
        <v>1.008045736325835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1472527.89</v>
      </c>
      <c r="C20" s="24">
        <f aca="true" t="shared" si="3" ref="C20:O20">SUM(C21:C31)</f>
        <v>1069887.71</v>
      </c>
      <c r="D20" s="24">
        <f t="shared" si="3"/>
        <v>924040.9000000001</v>
      </c>
      <c r="E20" s="24">
        <f t="shared" si="3"/>
        <v>287427.30000000005</v>
      </c>
      <c r="F20" s="24">
        <f t="shared" si="3"/>
        <v>1019906.2699999999</v>
      </c>
      <c r="G20" s="24">
        <f t="shared" si="3"/>
        <v>1429783.0099999998</v>
      </c>
      <c r="H20" s="24">
        <f t="shared" si="3"/>
        <v>290083.83999999997</v>
      </c>
      <c r="I20" s="24">
        <f t="shared" si="3"/>
        <v>1116433.5999999999</v>
      </c>
      <c r="J20" s="24">
        <f t="shared" si="3"/>
        <v>933361.2200000001</v>
      </c>
      <c r="K20" s="24">
        <f t="shared" si="3"/>
        <v>1256452.5699999998</v>
      </c>
      <c r="L20" s="24">
        <f t="shared" si="3"/>
        <v>1139537.4100000001</v>
      </c>
      <c r="M20" s="24">
        <f t="shared" si="3"/>
        <v>654778.28</v>
      </c>
      <c r="N20" s="24">
        <f t="shared" si="3"/>
        <v>332648.91000000003</v>
      </c>
      <c r="O20" s="24">
        <f t="shared" si="3"/>
        <v>11926868.910000006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1188236.09</v>
      </c>
      <c r="C21" s="28">
        <f aca="true" t="shared" si="4" ref="C21:N21">ROUND((C15+C16)*C7,2)</f>
        <v>817509.32</v>
      </c>
      <c r="D21" s="28">
        <f t="shared" si="4"/>
        <v>671700.68</v>
      </c>
      <c r="E21" s="28">
        <f t="shared" si="4"/>
        <v>329196.45</v>
      </c>
      <c r="F21" s="28">
        <f t="shared" si="4"/>
        <v>766447.18</v>
      </c>
      <c r="G21" s="28">
        <f t="shared" si="4"/>
        <v>1001630.82</v>
      </c>
      <c r="H21" s="28">
        <f t="shared" si="4"/>
        <v>186127.01</v>
      </c>
      <c r="I21" s="28">
        <f t="shared" si="4"/>
        <v>936879</v>
      </c>
      <c r="J21" s="28">
        <f t="shared" si="4"/>
        <v>683933.25</v>
      </c>
      <c r="K21" s="28">
        <f t="shared" si="4"/>
        <v>1029834.35</v>
      </c>
      <c r="L21" s="28">
        <f t="shared" si="4"/>
        <v>872275.8</v>
      </c>
      <c r="M21" s="28">
        <f t="shared" si="4"/>
        <v>533725.88</v>
      </c>
      <c r="N21" s="28">
        <f t="shared" si="4"/>
        <v>303703.63</v>
      </c>
      <c r="O21" s="28">
        <f aca="true" t="shared" si="5" ref="O21:O29">SUM(B21:N21)</f>
        <v>9321199.460000003</v>
      </c>
    </row>
    <row r="22" spans="1:23" ht="18.75" customHeight="1">
      <c r="A22" s="26" t="s">
        <v>33</v>
      </c>
      <c r="B22" s="28">
        <f>IF(B18&lt;&gt;0,ROUND((B18-1)*B21,2),0)</f>
        <v>155276.12</v>
      </c>
      <c r="C22" s="28">
        <f aca="true" t="shared" si="6" ref="C22:N22">IF(C18&lt;&gt;0,ROUND((C18-1)*C21,2),0)</f>
        <v>180198.41</v>
      </c>
      <c r="D22" s="28">
        <f t="shared" si="6"/>
        <v>202729.25</v>
      </c>
      <c r="E22" s="28">
        <f t="shared" si="6"/>
        <v>-64178.89</v>
      </c>
      <c r="F22" s="28">
        <f t="shared" si="6"/>
        <v>183581.65</v>
      </c>
      <c r="G22" s="28">
        <f t="shared" si="6"/>
        <v>319362.02</v>
      </c>
      <c r="H22" s="28">
        <f t="shared" si="6"/>
        <v>70024.92</v>
      </c>
      <c r="I22" s="28">
        <f t="shared" si="6"/>
        <v>87528.29</v>
      </c>
      <c r="J22" s="28">
        <f t="shared" si="6"/>
        <v>182822.02</v>
      </c>
      <c r="K22" s="28">
        <f t="shared" si="6"/>
        <v>92848.15</v>
      </c>
      <c r="L22" s="28">
        <f t="shared" si="6"/>
        <v>142994.21</v>
      </c>
      <c r="M22" s="28">
        <f t="shared" si="6"/>
        <v>63645.91</v>
      </c>
      <c r="N22" s="28">
        <f t="shared" si="6"/>
        <v>2443.52</v>
      </c>
      <c r="O22" s="28">
        <f t="shared" si="5"/>
        <v>1619275.5799999998</v>
      </c>
      <c r="W22" s="51"/>
    </row>
    <row r="23" spans="1:15" ht="18.75" customHeight="1">
      <c r="A23" s="26" t="s">
        <v>34</v>
      </c>
      <c r="B23" s="28">
        <v>64566.62</v>
      </c>
      <c r="C23" s="28">
        <v>43637.19</v>
      </c>
      <c r="D23" s="28">
        <v>30268.7</v>
      </c>
      <c r="E23" s="28">
        <v>11188.74</v>
      </c>
      <c r="F23" s="28">
        <v>39578.44</v>
      </c>
      <c r="G23" s="28">
        <v>62748.43</v>
      </c>
      <c r="H23" s="28">
        <v>7713.3</v>
      </c>
      <c r="I23" s="28">
        <v>44677.77</v>
      </c>
      <c r="J23" s="28">
        <v>37320.74</v>
      </c>
      <c r="K23" s="28">
        <v>55192.39</v>
      </c>
      <c r="L23" s="28">
        <v>51120.43</v>
      </c>
      <c r="M23" s="28">
        <v>25521.75</v>
      </c>
      <c r="N23" s="28">
        <v>15633.97</v>
      </c>
      <c r="O23" s="28">
        <f t="shared" si="5"/>
        <v>489168.47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1135.48</v>
      </c>
      <c r="C26" s="28">
        <v>841.4</v>
      </c>
      <c r="D26" s="28">
        <v>729.76</v>
      </c>
      <c r="E26" s="28">
        <v>223.28</v>
      </c>
      <c r="F26" s="28">
        <v>797.83</v>
      </c>
      <c r="G26" s="28">
        <v>1113.7</v>
      </c>
      <c r="H26" s="28">
        <v>212.39</v>
      </c>
      <c r="I26" s="28">
        <v>863.18</v>
      </c>
      <c r="J26" s="28">
        <v>729.76</v>
      </c>
      <c r="K26" s="28">
        <v>974.83</v>
      </c>
      <c r="L26" s="28">
        <v>882.24</v>
      </c>
      <c r="M26" s="28">
        <v>501.03</v>
      </c>
      <c r="N26" s="28">
        <v>255.96</v>
      </c>
      <c r="O26" s="28">
        <f t="shared" si="5"/>
        <v>9260.840000000002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33453.72</v>
      </c>
      <c r="L30" s="28">
        <v>29127.29</v>
      </c>
      <c r="M30" s="28">
        <v>0</v>
      </c>
      <c r="N30" s="28">
        <v>0</v>
      </c>
      <c r="O30" s="28">
        <f>SUM(B30:N30)</f>
        <v>62581.01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-48906</v>
      </c>
      <c r="C32" s="28">
        <f aca="true" t="shared" si="7" ref="C32:O32">+C33+C35+C48+C49+C50+C55-C56</f>
        <v>-48312</v>
      </c>
      <c r="D32" s="28">
        <f t="shared" si="7"/>
        <v>-29792.4</v>
      </c>
      <c r="E32" s="28">
        <f t="shared" si="7"/>
        <v>-10155.2</v>
      </c>
      <c r="F32" s="28">
        <f t="shared" si="7"/>
        <v>-33783.2</v>
      </c>
      <c r="G32" s="28">
        <f t="shared" si="7"/>
        <v>-63399.6</v>
      </c>
      <c r="H32" s="28">
        <f t="shared" si="7"/>
        <v>-9539.2</v>
      </c>
      <c r="I32" s="28">
        <f t="shared" si="7"/>
        <v>-69775.2</v>
      </c>
      <c r="J32" s="28">
        <f t="shared" si="7"/>
        <v>-39437.2</v>
      </c>
      <c r="K32" s="28">
        <f t="shared" si="7"/>
        <v>1098613.2</v>
      </c>
      <c r="L32" s="28">
        <f t="shared" si="7"/>
        <v>1016528.8</v>
      </c>
      <c r="M32" s="28">
        <f t="shared" si="7"/>
        <v>-26686</v>
      </c>
      <c r="N32" s="28">
        <f t="shared" si="7"/>
        <v>-17754</v>
      </c>
      <c r="O32" s="28">
        <f t="shared" si="7"/>
        <v>1717602</v>
      </c>
    </row>
    <row r="33" spans="1:15" ht="18.75" customHeight="1">
      <c r="A33" s="26" t="s">
        <v>38</v>
      </c>
      <c r="B33" s="29">
        <f>+B34</f>
        <v>-48906</v>
      </c>
      <c r="C33" s="29">
        <f>+C34</f>
        <v>-48312</v>
      </c>
      <c r="D33" s="29">
        <f aca="true" t="shared" si="8" ref="D33:O33">+D34</f>
        <v>-29792.4</v>
      </c>
      <c r="E33" s="29">
        <f t="shared" si="8"/>
        <v>-10155.2</v>
      </c>
      <c r="F33" s="29">
        <f t="shared" si="8"/>
        <v>-33783.2</v>
      </c>
      <c r="G33" s="29">
        <f t="shared" si="8"/>
        <v>-63399.6</v>
      </c>
      <c r="H33" s="29">
        <f t="shared" si="8"/>
        <v>-9539.2</v>
      </c>
      <c r="I33" s="29">
        <f t="shared" si="8"/>
        <v>-69775.2</v>
      </c>
      <c r="J33" s="29">
        <f t="shared" si="8"/>
        <v>-39437.2</v>
      </c>
      <c r="K33" s="29">
        <f t="shared" si="8"/>
        <v>-26386.8</v>
      </c>
      <c r="L33" s="29">
        <f t="shared" si="8"/>
        <v>-18471.2</v>
      </c>
      <c r="M33" s="29">
        <f t="shared" si="8"/>
        <v>-26686</v>
      </c>
      <c r="N33" s="29">
        <f t="shared" si="8"/>
        <v>-17754</v>
      </c>
      <c r="O33" s="29">
        <f t="shared" si="8"/>
        <v>-442398</v>
      </c>
    </row>
    <row r="34" spans="1:26" ht="18.75" customHeight="1">
      <c r="A34" s="27" t="s">
        <v>39</v>
      </c>
      <c r="B34" s="16">
        <f>ROUND((-B9)*$G$3,2)</f>
        <v>-48906</v>
      </c>
      <c r="C34" s="16">
        <f aca="true" t="shared" si="9" ref="C34:N34">ROUND((-C9)*$G$3,2)</f>
        <v>-48312</v>
      </c>
      <c r="D34" s="16">
        <f t="shared" si="9"/>
        <v>-29792.4</v>
      </c>
      <c r="E34" s="16">
        <f t="shared" si="9"/>
        <v>-10155.2</v>
      </c>
      <c r="F34" s="16">
        <f t="shared" si="9"/>
        <v>-33783.2</v>
      </c>
      <c r="G34" s="16">
        <f t="shared" si="9"/>
        <v>-63399.6</v>
      </c>
      <c r="H34" s="16">
        <f t="shared" si="9"/>
        <v>-9539.2</v>
      </c>
      <c r="I34" s="16">
        <f t="shared" si="9"/>
        <v>-69775.2</v>
      </c>
      <c r="J34" s="16">
        <f t="shared" si="9"/>
        <v>-39437.2</v>
      </c>
      <c r="K34" s="16">
        <f t="shared" si="9"/>
        <v>-26386.8</v>
      </c>
      <c r="L34" s="16">
        <f t="shared" si="9"/>
        <v>-18471.2</v>
      </c>
      <c r="M34" s="16">
        <f t="shared" si="9"/>
        <v>-26686</v>
      </c>
      <c r="N34" s="16">
        <f t="shared" si="9"/>
        <v>-17754</v>
      </c>
      <c r="O34" s="30">
        <f aca="true" t="shared" si="10" ref="O34:O56">SUM(B34:N34)</f>
        <v>-442398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2160000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1423621.89</v>
      </c>
      <c r="C54" s="34">
        <f aca="true" t="shared" si="13" ref="C54:N54">+C20+C32</f>
        <v>1021575.71</v>
      </c>
      <c r="D54" s="34">
        <f t="shared" si="13"/>
        <v>894248.5000000001</v>
      </c>
      <c r="E54" s="34">
        <f t="shared" si="13"/>
        <v>277272.10000000003</v>
      </c>
      <c r="F54" s="34">
        <f t="shared" si="13"/>
        <v>986123.07</v>
      </c>
      <c r="G54" s="34">
        <f t="shared" si="13"/>
        <v>1366383.4099999997</v>
      </c>
      <c r="H54" s="34">
        <f t="shared" si="13"/>
        <v>280544.63999999996</v>
      </c>
      <c r="I54" s="34">
        <f t="shared" si="13"/>
        <v>1046658.3999999999</v>
      </c>
      <c r="J54" s="34">
        <f t="shared" si="13"/>
        <v>893924.0200000001</v>
      </c>
      <c r="K54" s="34">
        <f t="shared" si="13"/>
        <v>2355065.7699999996</v>
      </c>
      <c r="L54" s="34">
        <f t="shared" si="13"/>
        <v>2156066.21</v>
      </c>
      <c r="M54" s="34">
        <f t="shared" si="13"/>
        <v>628092.28</v>
      </c>
      <c r="N54" s="34">
        <f t="shared" si="13"/>
        <v>314894.91000000003</v>
      </c>
      <c r="O54" s="34">
        <f>SUM(B54:N54)</f>
        <v>13644470.909999998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1423621.89</v>
      </c>
      <c r="C60" s="42">
        <f t="shared" si="14"/>
        <v>1021575.7100000001</v>
      </c>
      <c r="D60" s="42">
        <f t="shared" si="14"/>
        <v>894248.5</v>
      </c>
      <c r="E60" s="42">
        <f t="shared" si="14"/>
        <v>277272.1</v>
      </c>
      <c r="F60" s="42">
        <f t="shared" si="14"/>
        <v>986123.07</v>
      </c>
      <c r="G60" s="42">
        <f t="shared" si="14"/>
        <v>1366383.42</v>
      </c>
      <c r="H60" s="42">
        <f t="shared" si="14"/>
        <v>280544.64</v>
      </c>
      <c r="I60" s="42">
        <f t="shared" si="14"/>
        <v>1046658.4</v>
      </c>
      <c r="J60" s="42">
        <f t="shared" si="14"/>
        <v>893924.02</v>
      </c>
      <c r="K60" s="42">
        <f t="shared" si="14"/>
        <v>2355065.76</v>
      </c>
      <c r="L60" s="42">
        <f t="shared" si="14"/>
        <v>2156066.21</v>
      </c>
      <c r="M60" s="42">
        <f t="shared" si="14"/>
        <v>628092.28</v>
      </c>
      <c r="N60" s="42">
        <f t="shared" si="14"/>
        <v>314894.91</v>
      </c>
      <c r="O60" s="34">
        <f t="shared" si="14"/>
        <v>13644470.909999998</v>
      </c>
      <c r="Q60"/>
    </row>
    <row r="61" spans="1:18" ht="18.75" customHeight="1">
      <c r="A61" s="26" t="s">
        <v>54</v>
      </c>
      <c r="B61" s="42">
        <v>1171039.23</v>
      </c>
      <c r="C61" s="42">
        <v>725020.06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1896059.29</v>
      </c>
      <c r="P61"/>
      <c r="Q61"/>
      <c r="R61" s="41"/>
    </row>
    <row r="62" spans="1:16" ht="18.75" customHeight="1">
      <c r="A62" s="26" t="s">
        <v>55</v>
      </c>
      <c r="B62" s="42">
        <v>252582.66</v>
      </c>
      <c r="C62" s="42">
        <v>296555.65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549138.31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894248.5</v>
      </c>
      <c r="E63" s="43">
        <v>0</v>
      </c>
      <c r="F63" s="43">
        <v>0</v>
      </c>
      <c r="G63" s="43">
        <v>0</v>
      </c>
      <c r="H63" s="42">
        <v>280544.64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1174793.1400000001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277272.1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277272.1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986123.07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986123.07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1366383.42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1366383.42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1046658.4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1046658.4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893924.02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893924.02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2355065.76</v>
      </c>
      <c r="L69" s="29">
        <v>2156066.21</v>
      </c>
      <c r="M69" s="43">
        <v>0</v>
      </c>
      <c r="N69" s="43">
        <v>0</v>
      </c>
      <c r="O69" s="34">
        <f t="shared" si="15"/>
        <v>4511131.97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628092.28</v>
      </c>
      <c r="N70" s="43">
        <v>0</v>
      </c>
      <c r="O70" s="34">
        <f t="shared" si="15"/>
        <v>628092.28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314894.91</v>
      </c>
      <c r="O71" s="46">
        <f t="shared" si="15"/>
        <v>314894.91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2023-12-18T15:03:06Z</dcterms:modified>
  <cp:category/>
  <cp:version/>
  <cp:contentType/>
  <cp:contentStatus/>
</cp:coreProperties>
</file>