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<sst xmlns="http://schemas.openxmlformats.org/spreadsheetml/2006/main" count="83" uniqueCount="82">
  <si>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</si>
  <si>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</si>
  <si>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</si>
  <si>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</si>
  <si>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</si>
  <si>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</si>
  <si>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</si>
  <si>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</si>
  <si>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</si>
  <si>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</si>
  <si>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</si>
  <si>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</si>
  <si>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</si>
  <si>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</si>
  <si>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</si>
  <si>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</si>
  <si>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</si>
  <si>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</si>
  <si>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</si>
  <si>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</si>
  <si>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</si>
  <si>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</si>
  <si>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</si>
  <si>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</si>
  <si>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</si>
  <si>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</si>
  <si>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</si>
  <si>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</si>
  <si>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</si>
  <si>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</si>
  <si>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</si>
  <si>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</si>
  <si>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</si>
  <si>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</si>
  <si>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</si>
  <si>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</si>
  <si>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</si>
  <si>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</si>
  <si>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</si>
  <si>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</si>
  <si>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</si>
  <si>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</si>
  <si>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</si>
  <si>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</si>
  <si>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</si>
  <si>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</si>
  <si>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</si>
  <si>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</si>
  <si>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</si>
  <si>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</si>
  <si>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</si>
  <si>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</si>
  <si>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</si>
  <si>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</si>
  <si>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</si>
  <si>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</si>
  <si>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</si>
  <si>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</si>
  <si>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</si>
  <si>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</si>
  <si>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</si>
  <si>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</si>
  <si>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</si>
  <si>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</si>
  <si>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</si>
  <si>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</si>
  <si>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</si>
  <si>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</si>
  <si>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</si>
  <si>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</si>
  <si>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</si>
  <si>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</si>
  <si>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</si>
  <si>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</si>
  <si>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</si>
  <si>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</si>
  <si>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</si>
  <si>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</si>
  <si>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</si>
  <si>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</si>
  <si>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30/12/23 - VENCIMENTO 08/01/24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</si>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</sst>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127504</v>
      </c>
      <c r="C7" s="46">
        <f aca="true" t="shared" si="0" ref="C7:J7">+C8+C11</f>
        <v>95921</v>
      </c>
      <c r="D7" s="46">
        <f t="shared" si="0"/>
        <v>144943</v>
      </c>
      <c r="E7" s="46">
        <f t="shared" si="0"/>
        <v>67811</v>
      </c>
      <c r="F7" s="46">
        <f t="shared" si="0"/>
        <v>106351</v>
      </c>
      <c r="G7" s="46">
        <f t="shared" si="0"/>
        <v>107498</v>
      </c>
      <c r="H7" s="46">
        <f t="shared" si="0"/>
        <v>119942</v>
      </c>
      <c r="I7" s="46">
        <f t="shared" si="0"/>
        <v>144432</v>
      </c>
      <c r="J7" s="46">
        <f t="shared" si="0"/>
        <v>34480</v>
      </c>
      <c r="K7" s="38">
        <f aca="true" t="shared" si="1" ref="K7:K13">SUM(B7:J7)</f>
        <v>948882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8128</v>
      </c>
      <c r="C8" s="44">
        <f t="shared" si="2"/>
        <v>9617</v>
      </c>
      <c r="D8" s="44">
        <f t="shared" si="2"/>
        <v>11197</v>
      </c>
      <c r="E8" s="44">
        <f t="shared" si="2"/>
        <v>5692</v>
      </c>
      <c r="F8" s="44">
        <f t="shared" si="2"/>
        <v>6170</v>
      </c>
      <c r="G8" s="44">
        <f t="shared" si="2"/>
        <v>4329</v>
      </c>
      <c r="H8" s="44">
        <f t="shared" si="2"/>
        <v>3733</v>
      </c>
      <c r="I8" s="44">
        <f t="shared" si="2"/>
        <v>7976</v>
      </c>
      <c r="J8" s="44">
        <f t="shared" si="2"/>
        <v>956</v>
      </c>
      <c r="K8" s="38">
        <f t="shared" si="1"/>
        <v>57798</v>
      </c>
      <c r="L8"/>
      <c r="M8"/>
      <c r="N8"/>
    </row>
    <row r="9" spans="1:14" ht="16.5" customHeight="1">
      <c r="A9" s="22" t="s">
        <v>32</v>
      </c>
      <c r="B9" s="44">
        <v>8115</v>
      </c>
      <c r="C9" s="44">
        <v>9617</v>
      </c>
      <c r="D9" s="44">
        <v>11197</v>
      </c>
      <c r="E9" s="44">
        <v>5593</v>
      </c>
      <c r="F9" s="44">
        <v>6159</v>
      </c>
      <c r="G9" s="44">
        <v>4327</v>
      </c>
      <c r="H9" s="44">
        <v>3733</v>
      </c>
      <c r="I9" s="44">
        <v>7954</v>
      </c>
      <c r="J9" s="44">
        <v>956</v>
      </c>
      <c r="K9" s="38">
        <f t="shared" si="1"/>
        <v>57651</v>
      </c>
      <c r="L9"/>
      <c r="M9"/>
      <c r="N9"/>
    </row>
    <row r="10" spans="1:14" ht="16.5" customHeight="1">
      <c r="A10" s="22" t="s">
        <v>31</v>
      </c>
      <c r="B10" s="44">
        <v>13</v>
      </c>
      <c r="C10" s="44">
        <v>0</v>
      </c>
      <c r="D10" s="44">
        <v>0</v>
      </c>
      <c r="E10" s="44">
        <v>99</v>
      </c>
      <c r="F10" s="44">
        <v>11</v>
      </c>
      <c r="G10" s="44">
        <v>2</v>
      </c>
      <c r="H10" s="44">
        <v>0</v>
      </c>
      <c r="I10" s="44">
        <v>22</v>
      </c>
      <c r="J10" s="44">
        <v>0</v>
      </c>
      <c r="K10" s="38">
        <f t="shared" si="1"/>
        <v>147</v>
      </c>
      <c r="L10"/>
      <c r="M10"/>
      <c r="N10"/>
    </row>
    <row r="11" spans="1:14" ht="16.5" customHeight="1">
      <c r="A11" s="43" t="s">
        <v>67</v>
      </c>
      <c r="B11" s="42">
        <v>119376</v>
      </c>
      <c r="C11" s="42">
        <v>86304</v>
      </c>
      <c r="D11" s="42">
        <v>133746</v>
      </c>
      <c r="E11" s="42">
        <v>62119</v>
      </c>
      <c r="F11" s="42">
        <v>100181</v>
      </c>
      <c r="G11" s="42">
        <v>103169</v>
      </c>
      <c r="H11" s="42">
        <v>116209</v>
      </c>
      <c r="I11" s="42">
        <v>136456</v>
      </c>
      <c r="J11" s="42">
        <v>33524</v>
      </c>
      <c r="K11" s="38">
        <f t="shared" si="1"/>
        <v>891084</v>
      </c>
      <c r="L11" s="59"/>
      <c r="M11" s="59"/>
      <c r="N11" s="59"/>
    </row>
    <row r="12" spans="1:14" ht="16.5" customHeight="1">
      <c r="A12" s="22" t="s">
        <v>79</v>
      </c>
      <c r="B12" s="42">
        <v>10908</v>
      </c>
      <c r="C12" s="42">
        <v>8119</v>
      </c>
      <c r="D12" s="42">
        <v>12856</v>
      </c>
      <c r="E12" s="42">
        <v>7569</v>
      </c>
      <c r="F12" s="42">
        <v>8071</v>
      </c>
      <c r="G12" s="42">
        <v>6905</v>
      </c>
      <c r="H12" s="42">
        <v>6774</v>
      </c>
      <c r="I12" s="42">
        <v>7993</v>
      </c>
      <c r="J12" s="42">
        <v>1592</v>
      </c>
      <c r="K12" s="38">
        <f t="shared" si="1"/>
        <v>70787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108468</v>
      </c>
      <c r="C13" s="42">
        <f>+C11-C12</f>
        <v>78185</v>
      </c>
      <c r="D13" s="42">
        <f>+D11-D12</f>
        <v>120890</v>
      </c>
      <c r="E13" s="42">
        <f aca="true" t="shared" si="3" ref="E13:J13">+E11-E12</f>
        <v>54550</v>
      </c>
      <c r="F13" s="42">
        <f t="shared" si="3"/>
        <v>92110</v>
      </c>
      <c r="G13" s="42">
        <f t="shared" si="3"/>
        <v>96264</v>
      </c>
      <c r="H13" s="42">
        <f t="shared" si="3"/>
        <v>109435</v>
      </c>
      <c r="I13" s="42">
        <f t="shared" si="3"/>
        <v>128463</v>
      </c>
      <c r="J13" s="42">
        <f t="shared" si="3"/>
        <v>31932</v>
      </c>
      <c r="K13" s="38">
        <f t="shared" si="1"/>
        <v>820297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1.552329001138207</v>
      </c>
      <c r="C18" s="39">
        <v>1.658025227628793</v>
      </c>
      <c r="D18" s="39">
        <v>1.423810201510671</v>
      </c>
      <c r="E18" s="39">
        <v>1.948311366865844</v>
      </c>
      <c r="F18" s="39">
        <v>1.331793737586771</v>
      </c>
      <c r="G18" s="39">
        <v>1.503426415246136</v>
      </c>
      <c r="H18" s="39">
        <v>1.453736699213001</v>
      </c>
      <c r="I18" s="39">
        <v>1.476585565861835</v>
      </c>
      <c r="J18" s="39">
        <v>1.548122722269476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926249.91</v>
      </c>
      <c r="C20" s="36">
        <f aca="true" t="shared" si="4" ref="C20:J20">SUM(C21:C30)</f>
        <v>824132.6699999999</v>
      </c>
      <c r="D20" s="36">
        <f t="shared" si="4"/>
        <v>1179541.67</v>
      </c>
      <c r="E20" s="36">
        <f t="shared" si="4"/>
        <v>661627.0100000001</v>
      </c>
      <c r="F20" s="36">
        <f t="shared" si="4"/>
        <v>743673.1000000001</v>
      </c>
      <c r="G20" s="36">
        <f t="shared" si="4"/>
        <v>859246.5900000001</v>
      </c>
      <c r="H20" s="36">
        <f t="shared" si="4"/>
        <v>745383.8099999999</v>
      </c>
      <c r="I20" s="36">
        <f t="shared" si="4"/>
        <v>975386.37</v>
      </c>
      <c r="J20" s="36">
        <f t="shared" si="4"/>
        <v>260389.76</v>
      </c>
      <c r="K20" s="36">
        <f aca="true" t="shared" si="5" ref="K20:K29">SUM(B20:J20)</f>
        <v>7175630.89</v>
      </c>
      <c r="L20"/>
      <c r="M20"/>
      <c r="N20"/>
    </row>
    <row r="21" spans="1:14" ht="16.5" customHeight="1">
      <c r="A21" s="35" t="s">
        <v>28</v>
      </c>
      <c r="B21" s="58">
        <f>ROUND((B15+B16)*B7,2)</f>
        <v>575667.81</v>
      </c>
      <c r="C21" s="58">
        <f>ROUND((C15+C16)*C7,2)</f>
        <v>475768.16</v>
      </c>
      <c r="D21" s="58">
        <f aca="true" t="shared" si="6" ref="D21:J21">ROUND((D15+D16)*D7,2)</f>
        <v>796969.09</v>
      </c>
      <c r="E21" s="58">
        <f t="shared" si="6"/>
        <v>324177.27</v>
      </c>
      <c r="F21" s="58">
        <f t="shared" si="6"/>
        <v>538040.34</v>
      </c>
      <c r="G21" s="58">
        <f t="shared" si="6"/>
        <v>549347.03</v>
      </c>
      <c r="H21" s="58">
        <f t="shared" si="6"/>
        <v>488044</v>
      </c>
      <c r="I21" s="58">
        <f t="shared" si="6"/>
        <v>593644.41</v>
      </c>
      <c r="J21" s="58">
        <f t="shared" si="6"/>
        <v>160359.58</v>
      </c>
      <c r="K21" s="30">
        <f t="shared" si="5"/>
        <v>4502017.69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317958.03</v>
      </c>
      <c r="C22" s="30">
        <f t="shared" si="7"/>
        <v>313067.45</v>
      </c>
      <c r="D22" s="30">
        <f t="shared" si="7"/>
        <v>337763.63</v>
      </c>
      <c r="E22" s="30">
        <f t="shared" si="7"/>
        <v>307420.99</v>
      </c>
      <c r="F22" s="30">
        <f t="shared" si="7"/>
        <v>178518.42</v>
      </c>
      <c r="G22" s="30">
        <f t="shared" si="7"/>
        <v>276555.81</v>
      </c>
      <c r="H22" s="30">
        <f t="shared" si="7"/>
        <v>221443.47</v>
      </c>
      <c r="I22" s="30">
        <f t="shared" si="7"/>
        <v>282922.36</v>
      </c>
      <c r="J22" s="30">
        <f t="shared" si="7"/>
        <v>87896.73</v>
      </c>
      <c r="K22" s="30">
        <f t="shared" si="5"/>
        <v>2323546.89</v>
      </c>
      <c r="L22"/>
      <c r="M22"/>
      <c r="N22"/>
    </row>
    <row r="23" spans="1:14" ht="16.5" customHeight="1">
      <c r="A23" s="18" t="s">
        <v>26</v>
      </c>
      <c r="B23" s="30">
        <v>28349.58</v>
      </c>
      <c r="C23" s="30">
        <v>29505.94</v>
      </c>
      <c r="D23" s="30">
        <v>36540.51</v>
      </c>
      <c r="E23" s="30">
        <v>23032.67</v>
      </c>
      <c r="F23" s="30">
        <v>23496.65</v>
      </c>
      <c r="G23" s="30">
        <v>29484.6</v>
      </c>
      <c r="H23" s="30">
        <v>30411.96</v>
      </c>
      <c r="I23" s="30">
        <v>36600.5</v>
      </c>
      <c r="J23" s="30">
        <v>9565.96</v>
      </c>
      <c r="K23" s="30">
        <f t="shared" si="5"/>
        <v>246988.37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1252.57</v>
      </c>
      <c r="C26" s="30">
        <v>1116.42</v>
      </c>
      <c r="D26" s="30">
        <v>1595.66</v>
      </c>
      <c r="E26" s="30">
        <v>895.86</v>
      </c>
      <c r="F26" s="30">
        <v>1007.5</v>
      </c>
      <c r="G26" s="30">
        <v>1162.71</v>
      </c>
      <c r="H26" s="30">
        <v>1010.22</v>
      </c>
      <c r="I26" s="30">
        <v>1320.64</v>
      </c>
      <c r="J26" s="30">
        <v>351.26</v>
      </c>
      <c r="K26" s="30">
        <f t="shared" si="5"/>
        <v>9712.84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56064.01</v>
      </c>
      <c r="J29" s="30">
        <v>0</v>
      </c>
      <c r="K29" s="30">
        <f t="shared" si="5"/>
        <v>56064.01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-35706</v>
      </c>
      <c r="C32" s="30">
        <f t="shared" si="8"/>
        <v>-42314.8</v>
      </c>
      <c r="D32" s="30">
        <f t="shared" si="8"/>
        <v>-1116661.03</v>
      </c>
      <c r="E32" s="30">
        <f t="shared" si="8"/>
        <v>-24609.2</v>
      </c>
      <c r="F32" s="30">
        <f t="shared" si="8"/>
        <v>-27099.6</v>
      </c>
      <c r="G32" s="30">
        <f t="shared" si="8"/>
        <v>-19038.8</v>
      </c>
      <c r="H32" s="30">
        <f t="shared" si="8"/>
        <v>-709425.2</v>
      </c>
      <c r="I32" s="30">
        <f t="shared" si="8"/>
        <v>-34997.6</v>
      </c>
      <c r="J32" s="30">
        <f t="shared" si="8"/>
        <v>-226978.91</v>
      </c>
      <c r="K32" s="30">
        <f aca="true" t="shared" si="9" ref="K32:K40">SUM(B32:J32)</f>
        <v>-2236831.14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-35706</v>
      </c>
      <c r="C33" s="30">
        <f t="shared" si="10"/>
        <v>-42314.8</v>
      </c>
      <c r="D33" s="30">
        <f t="shared" si="10"/>
        <v>-49266.8</v>
      </c>
      <c r="E33" s="30">
        <f t="shared" si="10"/>
        <v>-24609.2</v>
      </c>
      <c r="F33" s="30">
        <f t="shared" si="10"/>
        <v>-27099.6</v>
      </c>
      <c r="G33" s="30">
        <f t="shared" si="10"/>
        <v>-19038.8</v>
      </c>
      <c r="H33" s="30">
        <f t="shared" si="10"/>
        <v>-16425.2</v>
      </c>
      <c r="I33" s="30">
        <f t="shared" si="10"/>
        <v>-34997.6</v>
      </c>
      <c r="J33" s="30">
        <f t="shared" si="10"/>
        <v>-4206.4</v>
      </c>
      <c r="K33" s="30">
        <f t="shared" si="9"/>
        <v>-253664.40000000002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-35706</v>
      </c>
      <c r="C34" s="30">
        <f t="shared" si="11"/>
        <v>-42314.8</v>
      </c>
      <c r="D34" s="30">
        <f t="shared" si="11"/>
        <v>-49266.8</v>
      </c>
      <c r="E34" s="30">
        <f t="shared" si="11"/>
        <v>-24609.2</v>
      </c>
      <c r="F34" s="30">
        <f t="shared" si="11"/>
        <v>-27099.6</v>
      </c>
      <c r="G34" s="30">
        <f t="shared" si="11"/>
        <v>-19038.8</v>
      </c>
      <c r="H34" s="30">
        <f t="shared" si="11"/>
        <v>-16425.2</v>
      </c>
      <c r="I34" s="30">
        <f t="shared" si="11"/>
        <v>-34997.6</v>
      </c>
      <c r="J34" s="30">
        <f t="shared" si="11"/>
        <v>-4206.4</v>
      </c>
      <c r="K34" s="30">
        <f t="shared" si="9"/>
        <v>-253664.40000000002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-1067394.23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-222772.51</v>
      </c>
      <c r="K38" s="30">
        <f t="shared" si="9"/>
        <v>-1983166.74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890543.91</v>
      </c>
      <c r="C55" s="27">
        <f t="shared" si="15"/>
        <v>781817.8699999999</v>
      </c>
      <c r="D55" s="27">
        <f t="shared" si="15"/>
        <v>62880.6399999999</v>
      </c>
      <c r="E55" s="27">
        <f t="shared" si="15"/>
        <v>637017.8100000002</v>
      </c>
      <c r="F55" s="27">
        <f t="shared" si="15"/>
        <v>716573.5000000001</v>
      </c>
      <c r="G55" s="27">
        <f t="shared" si="15"/>
        <v>840207.79</v>
      </c>
      <c r="H55" s="27">
        <f t="shared" si="15"/>
        <v>35958.609999999986</v>
      </c>
      <c r="I55" s="27">
        <f t="shared" si="15"/>
        <v>940388.77</v>
      </c>
      <c r="J55" s="27">
        <f t="shared" si="15"/>
        <v>33410.850000000006</v>
      </c>
      <c r="K55" s="20">
        <f>SUM(B55:J55)</f>
        <v>4938799.75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890543.8999999999</v>
      </c>
      <c r="C61" s="10">
        <f t="shared" si="17"/>
        <v>781817.8717688328</v>
      </c>
      <c r="D61" s="10">
        <f t="shared" si="17"/>
        <v>62880.640622171806</v>
      </c>
      <c r="E61" s="10">
        <f t="shared" si="17"/>
        <v>637017.8099991932</v>
      </c>
      <c r="F61" s="10">
        <f t="shared" si="17"/>
        <v>716573.4953343711</v>
      </c>
      <c r="G61" s="10">
        <f t="shared" si="17"/>
        <v>840207.786013667</v>
      </c>
      <c r="H61" s="10">
        <f t="shared" si="17"/>
        <v>35958.61362436495</v>
      </c>
      <c r="I61" s="10">
        <f>SUM(I62:I74)</f>
        <v>940388.76</v>
      </c>
      <c r="J61" s="10">
        <f t="shared" si="17"/>
        <v>33410.84952044868</v>
      </c>
      <c r="K61" s="5">
        <f>SUM(K62:K74)</f>
        <v>4938799.726883049</v>
      </c>
      <c r="L61" s="9"/>
    </row>
    <row r="62" spans="1:12" ht="16.5" customHeight="1">
      <c r="A62" s="7" t="s">
        <v>56</v>
      </c>
      <c r="B62" s="8">
        <v>780116.46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780116.46</v>
      </c>
      <c r="L62"/>
    </row>
    <row r="63" spans="1:12" ht="16.5" customHeight="1">
      <c r="A63" s="7" t="s">
        <v>57</v>
      </c>
      <c r="B63" s="8">
        <v>110427.44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110427.44</v>
      </c>
      <c r="L63"/>
    </row>
    <row r="64" spans="1:12" ht="16.5" customHeight="1">
      <c r="A64" s="7" t="s">
        <v>4</v>
      </c>
      <c r="B64" s="6">
        <v>0</v>
      </c>
      <c r="C64" s="8">
        <v>781817.8717688328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781817.8717688328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62880.640622171806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62880.640622171806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637017.8099991932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637017.8099991932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716573.4953343711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716573.4953343711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840207.786013667</v>
      </c>
      <c r="H68" s="6">
        <v>0</v>
      </c>
      <c r="I68" s="6">
        <v>0</v>
      </c>
      <c r="J68" s="6">
        <v>0</v>
      </c>
      <c r="K68" s="5">
        <f t="shared" si="18"/>
        <v>840207.786013667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35958.61362436495</v>
      </c>
      <c r="I69" s="6">
        <v>0</v>
      </c>
      <c r="J69" s="6">
        <v>0</v>
      </c>
      <c r="K69" s="5">
        <f t="shared" si="18"/>
        <v>35958.61362436495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348884.23</v>
      </c>
      <c r="J71" s="6">
        <v>0</v>
      </c>
      <c r="K71" s="5">
        <f t="shared" si="18"/>
        <v>348884.23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591504.53</v>
      </c>
      <c r="J72" s="6">
        <v>0</v>
      </c>
      <c r="K72" s="5">
        <f t="shared" si="18"/>
        <v>591504.53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33410.84952044868</v>
      </c>
      <c r="K73" s="5">
        <f t="shared" si="18"/>
        <v>33410.84952044868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2024-01-06T09:15:50Z</dcterms:modified>
  <cp:category/>
  <cp:version/>
  <cp:contentType/>
  <cp:contentStatus/>
</cp:coreProperties>
</file>