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<sst xmlns="http://schemas.openxmlformats.org/spreadsheetml/2006/main" count="83" uniqueCount="82">
  <si>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</si>
  <si>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</si>
  <si>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</si>
  <si>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</si>
  <si>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</si>
  <si>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</si>
  <si>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</si>
  <si>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</si>
  <si>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</si>
  <si>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</si>
  <si>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</si>
  <si>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</si>
  <si>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</si>
  <si>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</si>
  <si>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</si>
  <si>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</si>
  <si>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</si>
  <si>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</si>
  <si>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</si>
  <si>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</si>
  <si>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</si>
  <si>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</si>
  <si>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</si>
  <si>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</si>
  <si>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</si>
  <si>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</si>
  <si>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</si>
  <si>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</si>
  <si>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</si>
  <si>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</si>
  <si>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</si>
  <si>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</si>
  <si>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</si>
  <si>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</si>
  <si>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</si>
  <si>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</si>
  <si>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</si>
  <si>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</si>
  <si>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</si>
  <si>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</si>
  <si>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</si>
  <si>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</si>
  <si>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</si>
  <si>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</si>
  <si>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</si>
  <si>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</si>
  <si>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</si>
  <si>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</si>
  <si>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</si>
  <si>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</si>
  <si>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</si>
  <si>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</si>
  <si>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</si>
  <si>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</si>
  <si>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</si>
  <si>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</si>
  <si>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</si>
  <si>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</si>
  <si>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</si>
  <si>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</si>
  <si>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</si>
  <si>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</si>
  <si>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</si>
  <si>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</si>
  <si>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</si>
  <si>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</si>
  <si>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</si>
  <si>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</si>
  <si>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</si>
  <si>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</si>
  <si>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</si>
  <si>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</si>
  <si>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</si>
  <si>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</si>
  <si>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</si>
  <si>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</si>
  <si>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</si>
  <si>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</si>
  <si>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</si>
  <si>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</si>
  <si>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29/12/23 - VENCIMENTO 08/01/24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</si>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</sst>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222683</v>
      </c>
      <c r="C7" s="46">
        <f aca="true" t="shared" si="0" ref="C7:J7">+C8+C11</f>
        <v>172102</v>
      </c>
      <c r="D7" s="46">
        <f t="shared" si="0"/>
        <v>228452</v>
      </c>
      <c r="E7" s="46">
        <f t="shared" si="0"/>
        <v>117094</v>
      </c>
      <c r="F7" s="46">
        <f t="shared" si="0"/>
        <v>164043</v>
      </c>
      <c r="G7" s="46">
        <f t="shared" si="0"/>
        <v>163406</v>
      </c>
      <c r="H7" s="46">
        <f t="shared" si="0"/>
        <v>184273</v>
      </c>
      <c r="I7" s="46">
        <f t="shared" si="0"/>
        <v>249118</v>
      </c>
      <c r="J7" s="46">
        <f t="shared" si="0"/>
        <v>72662</v>
      </c>
      <c r="K7" s="38">
        <f aca="true" t="shared" si="1" ref="K7:K13">SUM(B7:J7)</f>
        <v>1573833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12370</v>
      </c>
      <c r="C8" s="44">
        <f t="shared" si="2"/>
        <v>12342</v>
      </c>
      <c r="D8" s="44">
        <f t="shared" si="2"/>
        <v>13224</v>
      </c>
      <c r="E8" s="44">
        <f t="shared" si="2"/>
        <v>7859</v>
      </c>
      <c r="F8" s="44">
        <f t="shared" si="2"/>
        <v>9149</v>
      </c>
      <c r="G8" s="44">
        <f t="shared" si="2"/>
        <v>5415</v>
      </c>
      <c r="H8" s="44">
        <f t="shared" si="2"/>
        <v>4738</v>
      </c>
      <c r="I8" s="44">
        <f t="shared" si="2"/>
        <v>11710</v>
      </c>
      <c r="J8" s="44">
        <f t="shared" si="2"/>
        <v>1861</v>
      </c>
      <c r="K8" s="38">
        <f t="shared" si="1"/>
        <v>78668</v>
      </c>
      <c r="L8"/>
      <c r="M8"/>
      <c r="N8"/>
    </row>
    <row r="9" spans="1:14" ht="16.5" customHeight="1">
      <c r="A9" s="22" t="s">
        <v>32</v>
      </c>
      <c r="B9" s="44">
        <v>12345</v>
      </c>
      <c r="C9" s="44">
        <v>12338</v>
      </c>
      <c r="D9" s="44">
        <v>13224</v>
      </c>
      <c r="E9" s="44">
        <v>7674</v>
      </c>
      <c r="F9" s="44">
        <v>9128</v>
      </c>
      <c r="G9" s="44">
        <v>5411</v>
      </c>
      <c r="H9" s="44">
        <v>4738</v>
      </c>
      <c r="I9" s="44">
        <v>11672</v>
      </c>
      <c r="J9" s="44">
        <v>1861</v>
      </c>
      <c r="K9" s="38">
        <f t="shared" si="1"/>
        <v>78391</v>
      </c>
      <c r="L9"/>
      <c r="M9"/>
      <c r="N9"/>
    </row>
    <row r="10" spans="1:14" ht="16.5" customHeight="1">
      <c r="A10" s="22" t="s">
        <v>31</v>
      </c>
      <c r="B10" s="44">
        <v>25</v>
      </c>
      <c r="C10" s="44">
        <v>4</v>
      </c>
      <c r="D10" s="44">
        <v>0</v>
      </c>
      <c r="E10" s="44">
        <v>185</v>
      </c>
      <c r="F10" s="44">
        <v>21</v>
      </c>
      <c r="G10" s="44">
        <v>4</v>
      </c>
      <c r="H10" s="44">
        <v>0</v>
      </c>
      <c r="I10" s="44">
        <v>38</v>
      </c>
      <c r="J10" s="44">
        <v>0</v>
      </c>
      <c r="K10" s="38">
        <f t="shared" si="1"/>
        <v>277</v>
      </c>
      <c r="L10"/>
      <c r="M10"/>
      <c r="N10"/>
    </row>
    <row r="11" spans="1:14" ht="16.5" customHeight="1">
      <c r="A11" s="43" t="s">
        <v>67</v>
      </c>
      <c r="B11" s="42">
        <v>210313</v>
      </c>
      <c r="C11" s="42">
        <v>159760</v>
      </c>
      <c r="D11" s="42">
        <v>215228</v>
      </c>
      <c r="E11" s="42">
        <v>109235</v>
      </c>
      <c r="F11" s="42">
        <v>154894</v>
      </c>
      <c r="G11" s="42">
        <v>157991</v>
      </c>
      <c r="H11" s="42">
        <v>179535</v>
      </c>
      <c r="I11" s="42">
        <v>237408</v>
      </c>
      <c r="J11" s="42">
        <v>70801</v>
      </c>
      <c r="K11" s="38">
        <f t="shared" si="1"/>
        <v>1495165</v>
      </c>
      <c r="L11" s="59"/>
      <c r="M11" s="59"/>
      <c r="N11" s="59"/>
    </row>
    <row r="12" spans="1:14" ht="16.5" customHeight="1">
      <c r="A12" s="22" t="s">
        <v>79</v>
      </c>
      <c r="B12" s="42">
        <v>16800</v>
      </c>
      <c r="C12" s="42">
        <v>13987</v>
      </c>
      <c r="D12" s="42">
        <v>19126</v>
      </c>
      <c r="E12" s="42">
        <v>11943</v>
      </c>
      <c r="F12" s="42">
        <v>10619</v>
      </c>
      <c r="G12" s="42">
        <v>9605</v>
      </c>
      <c r="H12" s="42">
        <v>10255</v>
      </c>
      <c r="I12" s="42">
        <v>14032</v>
      </c>
      <c r="J12" s="42">
        <v>3348</v>
      </c>
      <c r="K12" s="38">
        <f t="shared" si="1"/>
        <v>109715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193513</v>
      </c>
      <c r="C13" s="42">
        <f>+C11-C12</f>
        <v>145773</v>
      </c>
      <c r="D13" s="42">
        <f>+D11-D12</f>
        <v>196102</v>
      </c>
      <c r="E13" s="42">
        <f aca="true" t="shared" si="3" ref="E13:J13">+E11-E12</f>
        <v>97292</v>
      </c>
      <c r="F13" s="42">
        <f t="shared" si="3"/>
        <v>144275</v>
      </c>
      <c r="G13" s="42">
        <f t="shared" si="3"/>
        <v>148386</v>
      </c>
      <c r="H13" s="42">
        <f t="shared" si="3"/>
        <v>169280</v>
      </c>
      <c r="I13" s="42">
        <f t="shared" si="3"/>
        <v>223376</v>
      </c>
      <c r="J13" s="42">
        <f t="shared" si="3"/>
        <v>67453</v>
      </c>
      <c r="K13" s="38">
        <f t="shared" si="1"/>
        <v>1385450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1.571335171225806</v>
      </c>
      <c r="C18" s="39">
        <v>1.722571956203196</v>
      </c>
      <c r="D18" s="39">
        <v>1.467706461837708</v>
      </c>
      <c r="E18" s="39">
        <v>2.006146235169303</v>
      </c>
      <c r="F18" s="39">
        <v>1.363591717943964</v>
      </c>
      <c r="G18" s="39">
        <v>1.488824137073615</v>
      </c>
      <c r="H18" s="39">
        <v>1.479110514510997</v>
      </c>
      <c r="I18" s="39">
        <v>1.471400440340539</v>
      </c>
      <c r="J18" s="39">
        <v>1.579764536432079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1639567.79</v>
      </c>
      <c r="C20" s="36">
        <f aca="true" t="shared" si="4" ref="C20:J20">SUM(C21:C30)</f>
        <v>1525124.0500000003</v>
      </c>
      <c r="D20" s="36">
        <f t="shared" si="4"/>
        <v>1905547.6400000001</v>
      </c>
      <c r="E20" s="36">
        <f t="shared" si="4"/>
        <v>1169783.0499999998</v>
      </c>
      <c r="F20" s="36">
        <f t="shared" si="4"/>
        <v>1170586.26</v>
      </c>
      <c r="G20" s="36">
        <f t="shared" si="4"/>
        <v>1285385.47</v>
      </c>
      <c r="H20" s="36">
        <f t="shared" si="4"/>
        <v>1152407.6999999997</v>
      </c>
      <c r="I20" s="36">
        <f t="shared" si="4"/>
        <v>1633881.02</v>
      </c>
      <c r="J20" s="36">
        <f t="shared" si="4"/>
        <v>555722.1000000001</v>
      </c>
      <c r="K20" s="36">
        <f aca="true" t="shared" si="5" ref="K20:K29">SUM(B20:J20)</f>
        <v>12038005.079999998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1005391.48</v>
      </c>
      <c r="C21" s="58">
        <f>ROUND((C15+C16)*C7,2)</f>
        <v>853625.92</v>
      </c>
      <c r="D21" s="58">
        <f aca="true" t="shared" si="6" ref="D21:J21">ROUND((D15+D16)*D7,2)</f>
        <v>1256143.32</v>
      </c>
      <c r="E21" s="58">
        <f t="shared" si="6"/>
        <v>559779.58</v>
      </c>
      <c r="F21" s="58">
        <f t="shared" si="6"/>
        <v>829909.94</v>
      </c>
      <c r="G21" s="58">
        <f t="shared" si="6"/>
        <v>835053.68</v>
      </c>
      <c r="H21" s="58">
        <f t="shared" si="6"/>
        <v>749806.84</v>
      </c>
      <c r="I21" s="58">
        <f t="shared" si="6"/>
        <v>1023924.8</v>
      </c>
      <c r="J21" s="58">
        <f t="shared" si="6"/>
        <v>337936.43</v>
      </c>
      <c r="K21" s="30">
        <f t="shared" si="5"/>
        <v>7451571.989999999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574415.51</v>
      </c>
      <c r="C22" s="30">
        <f t="shared" si="7"/>
        <v>616806.15</v>
      </c>
      <c r="D22" s="30">
        <f t="shared" si="7"/>
        <v>587506.35</v>
      </c>
      <c r="E22" s="30">
        <f t="shared" si="7"/>
        <v>563220.12</v>
      </c>
      <c r="F22" s="30">
        <f t="shared" si="7"/>
        <v>301748.38</v>
      </c>
      <c r="G22" s="30">
        <f t="shared" si="7"/>
        <v>408194.39</v>
      </c>
      <c r="H22" s="30">
        <f t="shared" si="7"/>
        <v>359240.34</v>
      </c>
      <c r="I22" s="30">
        <f t="shared" si="7"/>
        <v>482678.6</v>
      </c>
      <c r="J22" s="30">
        <f t="shared" si="7"/>
        <v>195923.56</v>
      </c>
      <c r="K22" s="30">
        <f t="shared" si="5"/>
        <v>4089733.4000000004</v>
      </c>
      <c r="L22"/>
      <c r="M22"/>
      <c r="N22"/>
    </row>
    <row r="23" spans="1:14" ht="16.5" customHeight="1">
      <c r="A23" s="18" t="s">
        <v>26</v>
      </c>
      <c r="B23" s="30">
        <v>55361.05</v>
      </c>
      <c r="C23" s="30">
        <v>48734.76</v>
      </c>
      <c r="D23" s="30">
        <v>53624.08</v>
      </c>
      <c r="E23" s="30">
        <v>39700.14</v>
      </c>
      <c r="F23" s="30">
        <v>35334.76</v>
      </c>
      <c r="G23" s="30">
        <v>38359.94</v>
      </c>
      <c r="H23" s="30">
        <v>37916.98</v>
      </c>
      <c r="I23" s="30">
        <v>64925.37</v>
      </c>
      <c r="J23" s="30">
        <v>19177.53</v>
      </c>
      <c r="K23" s="30">
        <f t="shared" si="5"/>
        <v>393134.61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1282.52</v>
      </c>
      <c r="D26" s="30">
        <v>1601.11</v>
      </c>
      <c r="E26" s="30">
        <v>982.99</v>
      </c>
      <c r="F26" s="30">
        <v>982.99</v>
      </c>
      <c r="G26" s="30">
        <v>1081.02</v>
      </c>
      <c r="H26" s="30">
        <v>969.38</v>
      </c>
      <c r="I26" s="30">
        <v>1372.38</v>
      </c>
      <c r="J26" s="30">
        <v>468.35</v>
      </c>
      <c r="K26" s="30">
        <f t="shared" si="5"/>
        <v>10118.569999999998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56145.42</v>
      </c>
      <c r="J29" s="30">
        <v>0</v>
      </c>
      <c r="K29" s="30">
        <f t="shared" si="5"/>
        <v>56145.42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-54318</v>
      </c>
      <c r="C32" s="30">
        <f t="shared" si="8"/>
        <v>-54287.2</v>
      </c>
      <c r="D32" s="30">
        <f t="shared" si="8"/>
        <v>-1782579.83</v>
      </c>
      <c r="E32" s="30">
        <f t="shared" si="8"/>
        <v>-33765.6</v>
      </c>
      <c r="F32" s="30">
        <f t="shared" si="8"/>
        <v>-40163.2</v>
      </c>
      <c r="G32" s="30">
        <f t="shared" si="8"/>
        <v>-23808.4</v>
      </c>
      <c r="H32" s="30">
        <f t="shared" si="8"/>
        <v>-1118847.2</v>
      </c>
      <c r="I32" s="30">
        <f t="shared" si="8"/>
        <v>-51356.8</v>
      </c>
      <c r="J32" s="30">
        <f t="shared" si="8"/>
        <v>-532460.91</v>
      </c>
      <c r="K32" s="30">
        <f aca="true" t="shared" si="9" ref="K32:K40">SUM(B32:J32)</f>
        <v>-3691587.1399999997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-54318</v>
      </c>
      <c r="C33" s="30">
        <f t="shared" si="10"/>
        <v>-54287.2</v>
      </c>
      <c r="D33" s="30">
        <f t="shared" si="10"/>
        <v>-58185.6</v>
      </c>
      <c r="E33" s="30">
        <f t="shared" si="10"/>
        <v>-33765.6</v>
      </c>
      <c r="F33" s="30">
        <f t="shared" si="10"/>
        <v>-40163.2</v>
      </c>
      <c r="G33" s="30">
        <f t="shared" si="10"/>
        <v>-23808.4</v>
      </c>
      <c r="H33" s="30">
        <f t="shared" si="10"/>
        <v>-20847.2</v>
      </c>
      <c r="I33" s="30">
        <f t="shared" si="10"/>
        <v>-51356.8</v>
      </c>
      <c r="J33" s="30">
        <f t="shared" si="10"/>
        <v>-8188.4</v>
      </c>
      <c r="K33" s="30">
        <f t="shared" si="9"/>
        <v>-344920.4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-54318</v>
      </c>
      <c r="C34" s="30">
        <f t="shared" si="11"/>
        <v>-54287.2</v>
      </c>
      <c r="D34" s="30">
        <f t="shared" si="11"/>
        <v>-58185.6</v>
      </c>
      <c r="E34" s="30">
        <f t="shared" si="11"/>
        <v>-33765.6</v>
      </c>
      <c r="F34" s="30">
        <f t="shared" si="11"/>
        <v>-40163.2</v>
      </c>
      <c r="G34" s="30">
        <f t="shared" si="11"/>
        <v>-23808.4</v>
      </c>
      <c r="H34" s="30">
        <f t="shared" si="11"/>
        <v>-20847.2</v>
      </c>
      <c r="I34" s="30">
        <f t="shared" si="11"/>
        <v>-51356.8</v>
      </c>
      <c r="J34" s="30">
        <f t="shared" si="11"/>
        <v>-8188.4</v>
      </c>
      <c r="K34" s="30">
        <f t="shared" si="9"/>
        <v>-344920.4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-1724394.23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-1098000</v>
      </c>
      <c r="I38" s="27">
        <f t="shared" si="12"/>
        <v>0</v>
      </c>
      <c r="J38" s="27">
        <f t="shared" si="12"/>
        <v>-524272.51</v>
      </c>
      <c r="K38" s="30">
        <f t="shared" si="9"/>
        <v>-3346666.74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1585249.79</v>
      </c>
      <c r="C55" s="27">
        <f t="shared" si="15"/>
        <v>1470836.8500000003</v>
      </c>
      <c r="D55" s="27">
        <f t="shared" si="15"/>
        <v>122967.81000000006</v>
      </c>
      <c r="E55" s="27">
        <f t="shared" si="15"/>
        <v>1136017.4499999997</v>
      </c>
      <c r="F55" s="27">
        <f t="shared" si="15"/>
        <v>1130423.06</v>
      </c>
      <c r="G55" s="27">
        <f t="shared" si="15"/>
        <v>1261577.07</v>
      </c>
      <c r="H55" s="27">
        <f t="shared" si="15"/>
        <v>33560.49999999977</v>
      </c>
      <c r="I55" s="27">
        <f t="shared" si="15"/>
        <v>1582524.22</v>
      </c>
      <c r="J55" s="27">
        <f t="shared" si="15"/>
        <v>23261.19000000006</v>
      </c>
      <c r="K55" s="20">
        <f>SUM(B55:J55)</f>
        <v>8346417.940000001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1585249.79</v>
      </c>
      <c r="C61" s="10">
        <f t="shared" si="17"/>
        <v>1470836.85</v>
      </c>
      <c r="D61" s="10">
        <f t="shared" si="17"/>
        <v>122967.81</v>
      </c>
      <c r="E61" s="10">
        <f t="shared" si="17"/>
        <v>1136017.45</v>
      </c>
      <c r="F61" s="10">
        <f t="shared" si="17"/>
        <v>1130423.06</v>
      </c>
      <c r="G61" s="10">
        <f t="shared" si="17"/>
        <v>1261577.07</v>
      </c>
      <c r="H61" s="10">
        <f t="shared" si="17"/>
        <v>33560.5</v>
      </c>
      <c r="I61" s="10">
        <f>SUM(I62:I74)</f>
        <v>1582524.2200000002</v>
      </c>
      <c r="J61" s="10">
        <f t="shared" si="17"/>
        <v>23261.19</v>
      </c>
      <c r="K61" s="5">
        <f>SUM(K62:K74)</f>
        <v>8346417.940000001</v>
      </c>
      <c r="L61" s="9"/>
    </row>
    <row r="62" spans="1:12" ht="16.5" customHeight="1">
      <c r="A62" s="7" t="s">
        <v>56</v>
      </c>
      <c r="B62" s="8">
        <v>1388678.82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1388678.82</v>
      </c>
      <c r="L62"/>
    </row>
    <row r="63" spans="1:12" ht="16.5" customHeight="1">
      <c r="A63" s="7" t="s">
        <v>57</v>
      </c>
      <c r="B63" s="8">
        <v>196570.97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196570.97</v>
      </c>
      <c r="L63"/>
    </row>
    <row r="64" spans="1:12" ht="16.5" customHeight="1">
      <c r="A64" s="7" t="s">
        <v>4</v>
      </c>
      <c r="B64" s="6">
        <v>0</v>
      </c>
      <c r="C64" s="8">
        <v>1470836.85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1470836.85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122967.81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122967.81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1136017.45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1136017.45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1130423.06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1130423.06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1261577.07</v>
      </c>
      <c r="H68" s="6">
        <v>0</v>
      </c>
      <c r="I68" s="6">
        <v>0</v>
      </c>
      <c r="J68" s="6">
        <v>0</v>
      </c>
      <c r="K68" s="5">
        <f t="shared" si="18"/>
        <v>1261577.07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33560.5</v>
      </c>
      <c r="I69" s="6">
        <v>0</v>
      </c>
      <c r="J69" s="6">
        <v>0</v>
      </c>
      <c r="K69" s="5">
        <f t="shared" si="18"/>
        <v>33560.5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531886.39</v>
      </c>
      <c r="J71" s="6">
        <v>0</v>
      </c>
      <c r="K71" s="5">
        <f t="shared" si="18"/>
        <v>531886.39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1050637.83</v>
      </c>
      <c r="J72" s="6">
        <v>0</v>
      </c>
      <c r="K72" s="5">
        <f t="shared" si="18"/>
        <v>1050637.83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23261.19</v>
      </c>
      <c r="K73" s="5">
        <f t="shared" si="18"/>
        <v>23261.19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2024-01-06T09:14:27Z</dcterms:modified>
  <cp:category/>
  <cp:version/>
  <cp:contentType/>
  <cp:contentStatus/>
</cp:coreProperties>
</file>