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<sst xmlns="http://schemas.openxmlformats.org/spreadsheetml/2006/main" count="83" uniqueCount="82">
  <si>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</si>
  <si>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</si>
  <si>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</si>
  <si>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</si>
  <si>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</si>
  <si>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</si>
  <si>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</si>
  <si>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</si>
  <si>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</si>
  <si>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</si>
  <si>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</si>
  <si>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</si>
  <si>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</si>
  <si>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</si>
  <si>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</si>
  <si>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</si>
  <si>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</si>
  <si>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</si>
  <si>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</si>
  <si>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</si>
  <si>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</si>
  <si>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</si>
  <si>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</si>
  <si>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</si>
  <si>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</si>
  <si>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</si>
  <si>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</si>
  <si>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</si>
  <si>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</si>
  <si>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</si>
  <si>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</si>
  <si>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</si>
  <si>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</si>
  <si>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</si>
  <si>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</si>
  <si>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</si>
  <si>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</si>
  <si>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</si>
  <si>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</si>
  <si>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</si>
  <si>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</si>
  <si>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</si>
  <si>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</si>
  <si>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</si>
  <si>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</si>
  <si>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</si>
  <si>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</si>
  <si>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</si>
  <si>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</si>
  <si>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</si>
  <si>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</si>
  <si>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</si>
  <si>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</si>
  <si>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</si>
  <si>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</si>
  <si>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</si>
  <si>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</si>
  <si>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</si>
  <si>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</si>
  <si>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</si>
  <si>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</si>
  <si>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</si>
  <si>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</si>
  <si>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</si>
  <si>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</si>
  <si>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</si>
  <si>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</si>
  <si>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</si>
  <si>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</si>
  <si>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</si>
  <si>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</si>
  <si>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</si>
  <si>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</si>
  <si>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</si>
  <si>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</si>
  <si>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</si>
  <si>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</si>
  <si>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</si>
  <si>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</si>
  <si>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</si>
  <si>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26/12/23 - VENCIMENTO 04/01/24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</si>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</sst>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222859</v>
      </c>
      <c r="C7" s="46">
        <f aca="true" t="shared" si="0" ref="C7:J7">+C8+C11</f>
        <v>174552</v>
      </c>
      <c r="D7" s="46">
        <f t="shared" si="0"/>
        <v>220440</v>
      </c>
      <c r="E7" s="46">
        <f t="shared" si="0"/>
        <v>116585</v>
      </c>
      <c r="F7" s="46">
        <f t="shared" si="0"/>
        <v>162744</v>
      </c>
      <c r="G7" s="46">
        <f t="shared" si="0"/>
        <v>158469</v>
      </c>
      <c r="H7" s="46">
        <f t="shared" si="0"/>
        <v>189328</v>
      </c>
      <c r="I7" s="46">
        <f t="shared" si="0"/>
        <v>254155</v>
      </c>
      <c r="J7" s="46">
        <f t="shared" si="0"/>
        <v>78023</v>
      </c>
      <c r="K7" s="38">
        <f aca="true" t="shared" si="1" ref="K7:K13">SUM(B7:J7)</f>
        <v>1577155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12578</v>
      </c>
      <c r="C8" s="44">
        <f t="shared" si="2"/>
        <v>11685</v>
      </c>
      <c r="D8" s="44">
        <f t="shared" si="2"/>
        <v>12806</v>
      </c>
      <c r="E8" s="44">
        <f t="shared" si="2"/>
        <v>7953</v>
      </c>
      <c r="F8" s="44">
        <f t="shared" si="2"/>
        <v>9059</v>
      </c>
      <c r="G8" s="44">
        <f t="shared" si="2"/>
        <v>5553</v>
      </c>
      <c r="H8" s="44">
        <f t="shared" si="2"/>
        <v>5000</v>
      </c>
      <c r="I8" s="44">
        <f t="shared" si="2"/>
        <v>12424</v>
      </c>
      <c r="J8" s="44">
        <f t="shared" si="2"/>
        <v>2193</v>
      </c>
      <c r="K8" s="38">
        <f t="shared" si="1"/>
        <v>79251</v>
      </c>
      <c r="L8"/>
      <c r="M8"/>
      <c r="N8"/>
    </row>
    <row r="9" spans="1:14" ht="16.5" customHeight="1">
      <c r="A9" s="22" t="s">
        <v>32</v>
      </c>
      <c r="B9" s="44">
        <v>12538</v>
      </c>
      <c r="C9" s="44">
        <v>11685</v>
      </c>
      <c r="D9" s="44">
        <v>12806</v>
      </c>
      <c r="E9" s="44">
        <v>7761</v>
      </c>
      <c r="F9" s="44">
        <v>9043</v>
      </c>
      <c r="G9" s="44">
        <v>5550</v>
      </c>
      <c r="H9" s="44">
        <v>5000</v>
      </c>
      <c r="I9" s="44">
        <v>12372</v>
      </c>
      <c r="J9" s="44">
        <v>2193</v>
      </c>
      <c r="K9" s="38">
        <f t="shared" si="1"/>
        <v>78948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0</v>
      </c>
      <c r="D10" s="44">
        <v>0</v>
      </c>
      <c r="E10" s="44">
        <v>192</v>
      </c>
      <c r="F10" s="44">
        <v>16</v>
      </c>
      <c r="G10" s="44">
        <v>3</v>
      </c>
      <c r="H10" s="44">
        <v>0</v>
      </c>
      <c r="I10" s="44">
        <v>52</v>
      </c>
      <c r="J10" s="44">
        <v>0</v>
      </c>
      <c r="K10" s="38">
        <f t="shared" si="1"/>
        <v>303</v>
      </c>
      <c r="L10"/>
      <c r="M10"/>
      <c r="N10"/>
    </row>
    <row r="11" spans="1:14" ht="16.5" customHeight="1">
      <c r="A11" s="43" t="s">
        <v>67</v>
      </c>
      <c r="B11" s="42">
        <v>210281</v>
      </c>
      <c r="C11" s="42">
        <v>162867</v>
      </c>
      <c r="D11" s="42">
        <v>207634</v>
      </c>
      <c r="E11" s="42">
        <v>108632</v>
      </c>
      <c r="F11" s="42">
        <v>153685</v>
      </c>
      <c r="G11" s="42">
        <v>152916</v>
      </c>
      <c r="H11" s="42">
        <v>184328</v>
      </c>
      <c r="I11" s="42">
        <v>241731</v>
      </c>
      <c r="J11" s="42">
        <v>75830</v>
      </c>
      <c r="K11" s="38">
        <f t="shared" si="1"/>
        <v>1497904</v>
      </c>
      <c r="L11" s="59"/>
      <c r="M11" s="59"/>
      <c r="N11" s="59"/>
    </row>
    <row r="12" spans="1:14" ht="16.5" customHeight="1">
      <c r="A12" s="22" t="s">
        <v>79</v>
      </c>
      <c r="B12" s="42">
        <v>15468</v>
      </c>
      <c r="C12" s="42">
        <v>13585</v>
      </c>
      <c r="D12" s="42">
        <v>18033</v>
      </c>
      <c r="E12" s="42">
        <v>10961</v>
      </c>
      <c r="F12" s="42">
        <v>9762</v>
      </c>
      <c r="G12" s="42">
        <v>8984</v>
      </c>
      <c r="H12" s="42">
        <v>9965</v>
      </c>
      <c r="I12" s="42">
        <v>13694</v>
      </c>
      <c r="J12" s="42">
        <v>3363</v>
      </c>
      <c r="K12" s="38">
        <f t="shared" si="1"/>
        <v>103815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194813</v>
      </c>
      <c r="C13" s="42">
        <f>+C11-C12</f>
        <v>149282</v>
      </c>
      <c r="D13" s="42">
        <f>+D11-D12</f>
        <v>189601</v>
      </c>
      <c r="E13" s="42">
        <f aca="true" t="shared" si="3" ref="E13:J13">+E11-E12</f>
        <v>97671</v>
      </c>
      <c r="F13" s="42">
        <f t="shared" si="3"/>
        <v>143923</v>
      </c>
      <c r="G13" s="42">
        <f t="shared" si="3"/>
        <v>143932</v>
      </c>
      <c r="H13" s="42">
        <f t="shared" si="3"/>
        <v>174363</v>
      </c>
      <c r="I13" s="42">
        <f t="shared" si="3"/>
        <v>228037</v>
      </c>
      <c r="J13" s="42">
        <f t="shared" si="3"/>
        <v>72467</v>
      </c>
      <c r="K13" s="38">
        <f t="shared" si="1"/>
        <v>1394089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1.568293611040132</v>
      </c>
      <c r="C18" s="39">
        <v>1.71438650815593</v>
      </c>
      <c r="D18" s="39">
        <v>1.496270869700518</v>
      </c>
      <c r="E18" s="39">
        <v>2.020549636208317</v>
      </c>
      <c r="F18" s="39">
        <v>1.3723705193757</v>
      </c>
      <c r="G18" s="39">
        <v>1.507927702143692</v>
      </c>
      <c r="H18" s="39">
        <v>1.446088997013356</v>
      </c>
      <c r="I18" s="39">
        <v>1.469697307366456</v>
      </c>
      <c r="J18" s="39">
        <v>1.53748290702359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1637424.6099999999</v>
      </c>
      <c r="C20" s="36">
        <f aca="true" t="shared" si="4" ref="C20:J20">SUM(C21:C30)</f>
        <v>1537265.6</v>
      </c>
      <c r="D20" s="36">
        <f t="shared" si="4"/>
        <v>1877214.3900000004</v>
      </c>
      <c r="E20" s="36">
        <f t="shared" si="4"/>
        <v>1172358.76</v>
      </c>
      <c r="F20" s="36">
        <f t="shared" si="4"/>
        <v>1169841.2600000002</v>
      </c>
      <c r="G20" s="36">
        <f t="shared" si="4"/>
        <v>1263585.68</v>
      </c>
      <c r="H20" s="36">
        <f t="shared" si="4"/>
        <v>1157231.21</v>
      </c>
      <c r="I20" s="36">
        <f t="shared" si="4"/>
        <v>1645430.7300000002</v>
      </c>
      <c r="J20" s="36">
        <f t="shared" si="4"/>
        <v>579233.39</v>
      </c>
      <c r="K20" s="36">
        <f aca="true" t="shared" si="5" ref="K20:K29">SUM(B20:J20)</f>
        <v>12039585.630000003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1006186.1</v>
      </c>
      <c r="C21" s="58">
        <f>ROUND((C15+C16)*C7,2)</f>
        <v>865777.92</v>
      </c>
      <c r="D21" s="58">
        <f aca="true" t="shared" si="6" ref="D21:J21">ROUND((D15+D16)*D7,2)</f>
        <v>1212089.34</v>
      </c>
      <c r="E21" s="58">
        <f t="shared" si="6"/>
        <v>557346.25</v>
      </c>
      <c r="F21" s="58">
        <f t="shared" si="6"/>
        <v>823338.17</v>
      </c>
      <c r="G21" s="58">
        <f t="shared" si="6"/>
        <v>809824.13</v>
      </c>
      <c r="H21" s="58">
        <f t="shared" si="6"/>
        <v>770375.63</v>
      </c>
      <c r="I21" s="58">
        <f t="shared" si="6"/>
        <v>1044627.88</v>
      </c>
      <c r="J21" s="58">
        <f t="shared" si="6"/>
        <v>362869.37</v>
      </c>
      <c r="K21" s="30">
        <f t="shared" si="5"/>
        <v>7452434.79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571809.13</v>
      </c>
      <c r="C22" s="30">
        <f t="shared" si="7"/>
        <v>618500.07</v>
      </c>
      <c r="D22" s="30">
        <f t="shared" si="7"/>
        <v>601524.63</v>
      </c>
      <c r="E22" s="30">
        <f t="shared" si="7"/>
        <v>568799.51</v>
      </c>
      <c r="F22" s="30">
        <f t="shared" si="7"/>
        <v>306586.86</v>
      </c>
      <c r="G22" s="30">
        <f t="shared" si="7"/>
        <v>411332.11</v>
      </c>
      <c r="H22" s="30">
        <f t="shared" si="7"/>
        <v>343656.09</v>
      </c>
      <c r="I22" s="30">
        <f t="shared" si="7"/>
        <v>490658.9</v>
      </c>
      <c r="J22" s="30">
        <f t="shared" si="7"/>
        <v>195036.08</v>
      </c>
      <c r="K22" s="30">
        <f t="shared" si="5"/>
        <v>4107903.3799999994</v>
      </c>
      <c r="L22"/>
      <c r="M22"/>
      <c r="N22"/>
    </row>
    <row r="23" spans="1:14" ht="16.5" customHeight="1">
      <c r="A23" s="18" t="s">
        <v>26</v>
      </c>
      <c r="B23" s="30">
        <v>55010.57</v>
      </c>
      <c r="C23" s="30">
        <v>47003.16</v>
      </c>
      <c r="D23" s="30">
        <v>55326.53</v>
      </c>
      <c r="E23" s="30">
        <v>39113.45</v>
      </c>
      <c r="F23" s="30">
        <v>36309.43</v>
      </c>
      <c r="G23" s="30">
        <v>38654.7</v>
      </c>
      <c r="H23" s="30">
        <v>37739.61</v>
      </c>
      <c r="I23" s="30">
        <v>64980.17</v>
      </c>
      <c r="J23" s="30">
        <v>18618.85</v>
      </c>
      <c r="K23" s="30">
        <f t="shared" si="5"/>
        <v>392756.47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1396.89</v>
      </c>
      <c r="C26" s="30">
        <v>1309.75</v>
      </c>
      <c r="D26" s="30">
        <v>1601.11</v>
      </c>
      <c r="E26" s="30">
        <v>999.33</v>
      </c>
      <c r="F26" s="30">
        <v>996.61</v>
      </c>
      <c r="G26" s="30">
        <v>1078.3</v>
      </c>
      <c r="H26" s="30">
        <v>985.72</v>
      </c>
      <c r="I26" s="30">
        <v>1402.33</v>
      </c>
      <c r="J26" s="30">
        <v>492.86</v>
      </c>
      <c r="K26" s="30">
        <f t="shared" si="5"/>
        <v>10262.9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38927</v>
      </c>
      <c r="J29" s="30">
        <v>0</v>
      </c>
      <c r="K29" s="30">
        <f t="shared" si="5"/>
        <v>38927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-107982.23999999999</v>
      </c>
      <c r="C32" s="30">
        <f t="shared" si="8"/>
        <v>-58660.75</v>
      </c>
      <c r="D32" s="30">
        <f t="shared" si="8"/>
        <v>8723838.969999999</v>
      </c>
      <c r="E32" s="30">
        <f t="shared" si="8"/>
        <v>-83631.15</v>
      </c>
      <c r="F32" s="30">
        <f t="shared" si="8"/>
        <v>-39789.2</v>
      </c>
      <c r="G32" s="30">
        <f t="shared" si="8"/>
        <v>-65030.81</v>
      </c>
      <c r="H32" s="30">
        <f t="shared" si="8"/>
        <v>5812293.94</v>
      </c>
      <c r="I32" s="30">
        <f t="shared" si="8"/>
        <v>-64902.020000000004</v>
      </c>
      <c r="J32" s="30">
        <f t="shared" si="8"/>
        <v>2482349.7300000004</v>
      </c>
      <c r="K32" s="30">
        <f aca="true" t="shared" si="9" ref="K32:K40">SUM(B32:J32)</f>
        <v>16598486.47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-107982.23999999999</v>
      </c>
      <c r="C33" s="30">
        <f t="shared" si="10"/>
        <v>-58660.75</v>
      </c>
      <c r="D33" s="30">
        <f t="shared" si="10"/>
        <v>-72766.8</v>
      </c>
      <c r="E33" s="30">
        <f t="shared" si="10"/>
        <v>-83631.15</v>
      </c>
      <c r="F33" s="30">
        <f t="shared" si="10"/>
        <v>-39789.2</v>
      </c>
      <c r="G33" s="30">
        <f t="shared" si="10"/>
        <v>-65030.81</v>
      </c>
      <c r="H33" s="30">
        <f t="shared" si="10"/>
        <v>-28706.06</v>
      </c>
      <c r="I33" s="30">
        <f t="shared" si="10"/>
        <v>-64902.020000000004</v>
      </c>
      <c r="J33" s="30">
        <f t="shared" si="10"/>
        <v>-12877.76</v>
      </c>
      <c r="K33" s="30">
        <f t="shared" si="9"/>
        <v>-534346.7899999999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-55167.2</v>
      </c>
      <c r="C34" s="30">
        <f t="shared" si="11"/>
        <v>-51414</v>
      </c>
      <c r="D34" s="30">
        <f t="shared" si="11"/>
        <v>-56346.4</v>
      </c>
      <c r="E34" s="30">
        <f t="shared" si="11"/>
        <v>-34148.4</v>
      </c>
      <c r="F34" s="30">
        <f t="shared" si="11"/>
        <v>-39789.2</v>
      </c>
      <c r="G34" s="30">
        <f t="shared" si="11"/>
        <v>-24420</v>
      </c>
      <c r="H34" s="30">
        <f t="shared" si="11"/>
        <v>-22000</v>
      </c>
      <c r="I34" s="30">
        <f t="shared" si="11"/>
        <v>-54436.8</v>
      </c>
      <c r="J34" s="30">
        <f t="shared" si="11"/>
        <v>-9649.2</v>
      </c>
      <c r="K34" s="30">
        <f t="shared" si="9"/>
        <v>-347371.2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-52815.04</v>
      </c>
      <c r="C37" s="30">
        <v>-7246.75</v>
      </c>
      <c r="D37" s="30">
        <v>-16420.4</v>
      </c>
      <c r="E37" s="30">
        <v>-49482.75</v>
      </c>
      <c r="F37" s="26">
        <v>0</v>
      </c>
      <c r="G37" s="30">
        <v>-40610.81</v>
      </c>
      <c r="H37" s="30">
        <v>-6706.06</v>
      </c>
      <c r="I37" s="30">
        <v>-10465.22</v>
      </c>
      <c r="J37" s="30">
        <v>-3228.56</v>
      </c>
      <c r="K37" s="30">
        <f t="shared" si="9"/>
        <v>-186975.59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8796605.77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5841000</v>
      </c>
      <c r="I38" s="27">
        <f t="shared" si="12"/>
        <v>0</v>
      </c>
      <c r="J38" s="27">
        <f t="shared" si="12"/>
        <v>2495227.49</v>
      </c>
      <c r="K38" s="30">
        <f t="shared" si="9"/>
        <v>17132833.259999998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30">
        <v>8820000</v>
      </c>
      <c r="E46" s="17">
        <v>0</v>
      </c>
      <c r="F46" s="17">
        <v>0</v>
      </c>
      <c r="G46" s="17">
        <v>0</v>
      </c>
      <c r="H46" s="30">
        <v>5841000</v>
      </c>
      <c r="I46" s="17">
        <v>0</v>
      </c>
      <c r="J46" s="30">
        <v>2502000</v>
      </c>
      <c r="K46" s="30">
        <f aca="true" t="shared" si="13" ref="K46:K53">SUM(B46:J46)</f>
        <v>17163000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1529442.3699999999</v>
      </c>
      <c r="C55" s="27">
        <f t="shared" si="15"/>
        <v>1478604.85</v>
      </c>
      <c r="D55" s="27">
        <f t="shared" si="15"/>
        <v>10601053.36</v>
      </c>
      <c r="E55" s="27">
        <f t="shared" si="15"/>
        <v>1088727.61</v>
      </c>
      <c r="F55" s="27">
        <f t="shared" si="15"/>
        <v>1130052.0600000003</v>
      </c>
      <c r="G55" s="27">
        <f t="shared" si="15"/>
        <v>1198554.8699999999</v>
      </c>
      <c r="H55" s="27">
        <f t="shared" si="15"/>
        <v>6969525.15</v>
      </c>
      <c r="I55" s="27">
        <f t="shared" si="15"/>
        <v>1580528.7100000002</v>
      </c>
      <c r="J55" s="27">
        <f t="shared" si="15"/>
        <v>3061583.1200000006</v>
      </c>
      <c r="K55" s="20">
        <f>SUM(B55:J55)</f>
        <v>28638072.099999998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1529442.37</v>
      </c>
      <c r="C61" s="10">
        <f t="shared" si="17"/>
        <v>1478604.85</v>
      </c>
      <c r="D61" s="10">
        <f t="shared" si="17"/>
        <v>10601053.36</v>
      </c>
      <c r="E61" s="10">
        <f t="shared" si="17"/>
        <v>1088727.61</v>
      </c>
      <c r="F61" s="10">
        <f t="shared" si="17"/>
        <v>1130052.06</v>
      </c>
      <c r="G61" s="10">
        <f t="shared" si="17"/>
        <v>1198554.87</v>
      </c>
      <c r="H61" s="10">
        <f t="shared" si="17"/>
        <v>6969525.15</v>
      </c>
      <c r="I61" s="10">
        <f>SUM(I62:I74)</f>
        <v>1580528.71</v>
      </c>
      <c r="J61" s="10">
        <f t="shared" si="17"/>
        <v>3061583.12</v>
      </c>
      <c r="K61" s="5">
        <f>SUM(K62:K74)</f>
        <v>28638072.100000005</v>
      </c>
      <c r="L61" s="9"/>
    </row>
    <row r="62" spans="1:12" ht="16.5" customHeight="1">
      <c r="A62" s="7" t="s">
        <v>56</v>
      </c>
      <c r="B62" s="8">
        <v>1334132.58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1334132.58</v>
      </c>
      <c r="L62"/>
    </row>
    <row r="63" spans="1:12" ht="16.5" customHeight="1">
      <c r="A63" s="7" t="s">
        <v>57</v>
      </c>
      <c r="B63" s="8">
        <v>195309.79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195309.79</v>
      </c>
      <c r="L63"/>
    </row>
    <row r="64" spans="1:12" ht="16.5" customHeight="1">
      <c r="A64" s="7" t="s">
        <v>4</v>
      </c>
      <c r="B64" s="6">
        <v>0</v>
      </c>
      <c r="C64" s="8">
        <v>1478604.85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1478604.85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10601053.36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10601053.36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1088727.61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1088727.61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1130052.06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1130052.06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1198554.87</v>
      </c>
      <c r="H68" s="6">
        <v>0</v>
      </c>
      <c r="I68" s="6">
        <v>0</v>
      </c>
      <c r="J68" s="6">
        <v>0</v>
      </c>
      <c r="K68" s="5">
        <f t="shared" si="18"/>
        <v>1198554.87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6969525.15</v>
      </c>
      <c r="I69" s="6">
        <v>0</v>
      </c>
      <c r="J69" s="6">
        <v>0</v>
      </c>
      <c r="K69" s="5">
        <f t="shared" si="18"/>
        <v>6969525.15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569622.55</v>
      </c>
      <c r="J71" s="6">
        <v>0</v>
      </c>
      <c r="K71" s="5">
        <f t="shared" si="18"/>
        <v>569622.55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1010906.16</v>
      </c>
      <c r="J72" s="6">
        <v>0</v>
      </c>
      <c r="K72" s="5">
        <f t="shared" si="18"/>
        <v>1010906.16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3061583.12</v>
      </c>
      <c r="K73" s="5">
        <f t="shared" si="18"/>
        <v>3061583.12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2024-01-03T20:23:12Z</dcterms:modified>
  <cp:category/>
  <cp:version/>
  <cp:contentType/>
  <cp:contentStatus/>
</cp:coreProperties>
</file>