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<sst xmlns="http://schemas.openxmlformats.org/spreadsheetml/2006/main" count="83" uniqueCount="82">
  <si>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</si>
  <si>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</si>
  <si>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</si>
  <si>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</si>
  <si>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</si>
  <si>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</si>
  <si>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</si>
  <si>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</si>
  <si>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</si>
  <si>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</si>
  <si>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</si>
  <si>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</si>
  <si>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</si>
  <si>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</si>
  <si>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</si>
  <si>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</si>
  <si>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</si>
  <si>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</si>
  <si>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</si>
  <si>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</si>
  <si>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</si>
  <si>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</si>
  <si>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</si>
  <si>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</si>
  <si>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</si>
  <si>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</si>
  <si>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</si>
  <si>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</si>
  <si>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</si>
  <si>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</si>
  <si>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</si>
  <si>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</si>
  <si>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</si>
  <si>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</si>
  <si>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</si>
  <si>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</si>
  <si>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</si>
  <si>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</si>
  <si>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</si>
  <si>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</si>
  <si>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</si>
  <si>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</si>
  <si>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</si>
  <si>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</si>
  <si>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</si>
  <si>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</si>
  <si>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</si>
  <si>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</si>
  <si>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</si>
  <si>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</si>
  <si>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</si>
  <si>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</si>
  <si>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</si>
  <si>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</si>
  <si>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</si>
  <si>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</si>
  <si>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</si>
  <si>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</si>
  <si>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</si>
  <si>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</si>
  <si>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</si>
  <si>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</si>
  <si>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</si>
  <si>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</si>
  <si>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</si>
  <si>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</si>
  <si>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</si>
  <si>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</si>
  <si>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</si>
  <si>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</si>
  <si>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</si>
  <si>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</si>
  <si>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</si>
  <si>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</si>
  <si>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</si>
  <si>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</si>
  <si>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</si>
  <si>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</si>
  <si>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</si>
  <si>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</si>
  <si>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19/12/23 - VENCIMENTO 27/12/23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</si>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</sst>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323779</v>
      </c>
      <c r="C7" s="46">
        <f aca="true" t="shared" si="0" ref="C7:J7">+C8+C11</f>
        <v>262158</v>
      </c>
      <c r="D7" s="46">
        <f t="shared" si="0"/>
        <v>312699</v>
      </c>
      <c r="E7" s="46">
        <f t="shared" si="0"/>
        <v>179338</v>
      </c>
      <c r="F7" s="46">
        <f t="shared" si="0"/>
        <v>231022</v>
      </c>
      <c r="G7" s="46">
        <f t="shared" si="0"/>
        <v>221007</v>
      </c>
      <c r="H7" s="46">
        <f t="shared" si="0"/>
        <v>236587</v>
      </c>
      <c r="I7" s="46">
        <f t="shared" si="0"/>
        <v>355698</v>
      </c>
      <c r="J7" s="46">
        <f t="shared" si="0"/>
        <v>117228</v>
      </c>
      <c r="K7" s="38">
        <f aca="true" t="shared" si="1" ref="K7:K13">SUM(B7:J7)</f>
        <v>2239516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16832</v>
      </c>
      <c r="C8" s="44">
        <f t="shared" si="2"/>
        <v>17621</v>
      </c>
      <c r="D8" s="44">
        <f t="shared" si="2"/>
        <v>16883</v>
      </c>
      <c r="E8" s="44">
        <f t="shared" si="2"/>
        <v>11664</v>
      </c>
      <c r="F8" s="44">
        <f t="shared" si="2"/>
        <v>12236</v>
      </c>
      <c r="G8" s="44">
        <f t="shared" si="2"/>
        <v>6877</v>
      </c>
      <c r="H8" s="44">
        <f t="shared" si="2"/>
        <v>5870</v>
      </c>
      <c r="I8" s="44">
        <f t="shared" si="2"/>
        <v>16966</v>
      </c>
      <c r="J8" s="44">
        <f t="shared" si="2"/>
        <v>3550</v>
      </c>
      <c r="K8" s="38">
        <f t="shared" si="1"/>
        <v>108499</v>
      </c>
      <c r="L8"/>
      <c r="M8"/>
      <c r="N8"/>
    </row>
    <row r="9" spans="1:14" ht="16.5" customHeight="1">
      <c r="A9" s="22" t="s">
        <v>32</v>
      </c>
      <c r="B9" s="44">
        <v>16763</v>
      </c>
      <c r="C9" s="44">
        <v>17619</v>
      </c>
      <c r="D9" s="44">
        <v>16883</v>
      </c>
      <c r="E9" s="44">
        <v>11383</v>
      </c>
      <c r="F9" s="44">
        <v>12219</v>
      </c>
      <c r="G9" s="44">
        <v>6875</v>
      </c>
      <c r="H9" s="44">
        <v>5870</v>
      </c>
      <c r="I9" s="44">
        <v>16898</v>
      </c>
      <c r="J9" s="44">
        <v>3550</v>
      </c>
      <c r="K9" s="38">
        <f t="shared" si="1"/>
        <v>108060</v>
      </c>
      <c r="L9"/>
      <c r="M9"/>
      <c r="N9"/>
    </row>
    <row r="10" spans="1:14" ht="16.5" customHeight="1">
      <c r="A10" s="22" t="s">
        <v>31</v>
      </c>
      <c r="B10" s="44">
        <v>69</v>
      </c>
      <c r="C10" s="44">
        <v>2</v>
      </c>
      <c r="D10" s="44">
        <v>0</v>
      </c>
      <c r="E10" s="44">
        <v>281</v>
      </c>
      <c r="F10" s="44">
        <v>17</v>
      </c>
      <c r="G10" s="44">
        <v>2</v>
      </c>
      <c r="H10" s="44">
        <v>0</v>
      </c>
      <c r="I10" s="44">
        <v>68</v>
      </c>
      <c r="J10" s="44">
        <v>0</v>
      </c>
      <c r="K10" s="38">
        <f t="shared" si="1"/>
        <v>439</v>
      </c>
      <c r="L10"/>
      <c r="M10"/>
      <c r="N10"/>
    </row>
    <row r="11" spans="1:14" ht="16.5" customHeight="1">
      <c r="A11" s="43" t="s">
        <v>67</v>
      </c>
      <c r="B11" s="42">
        <v>306947</v>
      </c>
      <c r="C11" s="42">
        <v>244537</v>
      </c>
      <c r="D11" s="42">
        <v>295816</v>
      </c>
      <c r="E11" s="42">
        <v>167674</v>
      </c>
      <c r="F11" s="42">
        <v>218786</v>
      </c>
      <c r="G11" s="42">
        <v>214130</v>
      </c>
      <c r="H11" s="42">
        <v>230717</v>
      </c>
      <c r="I11" s="42">
        <v>338732</v>
      </c>
      <c r="J11" s="42">
        <v>113678</v>
      </c>
      <c r="K11" s="38">
        <f t="shared" si="1"/>
        <v>2131017</v>
      </c>
      <c r="L11" s="59"/>
      <c r="M11" s="59"/>
      <c r="N11" s="59"/>
    </row>
    <row r="12" spans="1:14" ht="16.5" customHeight="1">
      <c r="A12" s="22" t="s">
        <v>79</v>
      </c>
      <c r="B12" s="42">
        <v>22662</v>
      </c>
      <c r="C12" s="42">
        <v>19760</v>
      </c>
      <c r="D12" s="42">
        <v>24062</v>
      </c>
      <c r="E12" s="42">
        <v>16734</v>
      </c>
      <c r="F12" s="42">
        <v>13519</v>
      </c>
      <c r="G12" s="42">
        <v>12419</v>
      </c>
      <c r="H12" s="42">
        <v>12320</v>
      </c>
      <c r="I12" s="42">
        <v>18842</v>
      </c>
      <c r="J12" s="42">
        <v>5234</v>
      </c>
      <c r="K12" s="38">
        <f t="shared" si="1"/>
        <v>145552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284285</v>
      </c>
      <c r="C13" s="42">
        <f>+C11-C12</f>
        <v>224777</v>
      </c>
      <c r="D13" s="42">
        <f>+D11-D12</f>
        <v>271754</v>
      </c>
      <c r="E13" s="42">
        <f aca="true" t="shared" si="3" ref="E13:J13">+E11-E12</f>
        <v>150940</v>
      </c>
      <c r="F13" s="42">
        <f t="shared" si="3"/>
        <v>205267</v>
      </c>
      <c r="G13" s="42">
        <f t="shared" si="3"/>
        <v>201711</v>
      </c>
      <c r="H13" s="42">
        <f t="shared" si="3"/>
        <v>218397</v>
      </c>
      <c r="I13" s="42">
        <f t="shared" si="3"/>
        <v>319890</v>
      </c>
      <c r="J13" s="42">
        <f t="shared" si="3"/>
        <v>108444</v>
      </c>
      <c r="K13" s="38">
        <f t="shared" si="1"/>
        <v>1985465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1.120251797880766</v>
      </c>
      <c r="C18" s="39">
        <v>1.189475489261897</v>
      </c>
      <c r="D18" s="39">
        <v>1.104201917432003</v>
      </c>
      <c r="E18" s="39">
        <v>1.377436459039434</v>
      </c>
      <c r="F18" s="39">
        <v>1.005730764890057</v>
      </c>
      <c r="G18" s="39">
        <v>1.121196553521613</v>
      </c>
      <c r="H18" s="39">
        <v>1.213037430911928</v>
      </c>
      <c r="I18" s="39">
        <v>1.080161363879492</v>
      </c>
      <c r="J18" s="39">
        <v>1.059657925408193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1700275.97</v>
      </c>
      <c r="C20" s="36">
        <f aca="true" t="shared" si="4" ref="C20:J20">SUM(C21:C30)</f>
        <v>1604508.63</v>
      </c>
      <c r="D20" s="36">
        <f t="shared" si="4"/>
        <v>1966624.03</v>
      </c>
      <c r="E20" s="36">
        <f t="shared" si="4"/>
        <v>1229166.7699999998</v>
      </c>
      <c r="F20" s="36">
        <f t="shared" si="4"/>
        <v>1216110.5599999998</v>
      </c>
      <c r="G20" s="36">
        <f t="shared" si="4"/>
        <v>1311074.6199999999</v>
      </c>
      <c r="H20" s="36">
        <f t="shared" si="4"/>
        <v>1214955.2299999997</v>
      </c>
      <c r="I20" s="36">
        <f t="shared" si="4"/>
        <v>1689395.7500000002</v>
      </c>
      <c r="J20" s="36">
        <f t="shared" si="4"/>
        <v>599482.7700000001</v>
      </c>
      <c r="K20" s="36">
        <f aca="true" t="shared" si="5" ref="K20:K29">SUM(B20:J20)</f>
        <v>12531594.329999998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1461829.81</v>
      </c>
      <c r="C21" s="58">
        <f>ROUND((C15+C16)*C7,2)</f>
        <v>1300303.68</v>
      </c>
      <c r="D21" s="58">
        <f aca="true" t="shared" si="6" ref="D21:J21">ROUND((D15+D16)*D7,2)</f>
        <v>1719375.45</v>
      </c>
      <c r="E21" s="58">
        <f t="shared" si="6"/>
        <v>857343.24</v>
      </c>
      <c r="F21" s="58">
        <f t="shared" si="6"/>
        <v>1168763.4</v>
      </c>
      <c r="G21" s="58">
        <f t="shared" si="6"/>
        <v>1129412.07</v>
      </c>
      <c r="H21" s="58">
        <f t="shared" si="6"/>
        <v>962672.5</v>
      </c>
      <c r="I21" s="58">
        <f t="shared" si="6"/>
        <v>1461989.92</v>
      </c>
      <c r="J21" s="58">
        <f t="shared" si="6"/>
        <v>545203.98</v>
      </c>
      <c r="K21" s="30">
        <f t="shared" si="5"/>
        <v>10606894.05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175787.66</v>
      </c>
      <c r="C22" s="30">
        <f t="shared" si="7"/>
        <v>246375.68</v>
      </c>
      <c r="D22" s="30">
        <f t="shared" si="7"/>
        <v>179162.22</v>
      </c>
      <c r="E22" s="30">
        <f t="shared" si="7"/>
        <v>323592.6</v>
      </c>
      <c r="F22" s="30">
        <f t="shared" si="7"/>
        <v>6697.91</v>
      </c>
      <c r="G22" s="30">
        <f t="shared" si="7"/>
        <v>136880.85</v>
      </c>
      <c r="H22" s="30">
        <f t="shared" si="7"/>
        <v>205085.28</v>
      </c>
      <c r="I22" s="30">
        <f t="shared" si="7"/>
        <v>117195.11</v>
      </c>
      <c r="J22" s="30">
        <f t="shared" si="7"/>
        <v>32525.74</v>
      </c>
      <c r="K22" s="30">
        <f t="shared" si="5"/>
        <v>1423303.05</v>
      </c>
      <c r="L22"/>
      <c r="M22"/>
      <c r="N22"/>
    </row>
    <row r="23" spans="1:14" ht="16.5" customHeight="1">
      <c r="A23" s="18" t="s">
        <v>26</v>
      </c>
      <c r="B23" s="30">
        <v>58247.86</v>
      </c>
      <c r="C23" s="30">
        <v>51844.5</v>
      </c>
      <c r="D23" s="30">
        <v>59807.02</v>
      </c>
      <c r="E23" s="30">
        <v>41125.93</v>
      </c>
      <c r="F23" s="30">
        <v>37045.17</v>
      </c>
      <c r="G23" s="30">
        <v>41015.13</v>
      </c>
      <c r="H23" s="30">
        <v>41732.13</v>
      </c>
      <c r="I23" s="30">
        <v>67120.62</v>
      </c>
      <c r="J23" s="30">
        <v>19046.68</v>
      </c>
      <c r="K23" s="30">
        <f t="shared" si="5"/>
        <v>416985.04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1388.72</v>
      </c>
      <c r="C26" s="30">
        <v>1309.75</v>
      </c>
      <c r="D26" s="30">
        <v>1606.56</v>
      </c>
      <c r="E26" s="30">
        <v>1004.78</v>
      </c>
      <c r="F26" s="30">
        <v>993.89</v>
      </c>
      <c r="G26" s="30">
        <v>1070.13</v>
      </c>
      <c r="H26" s="30">
        <v>991.16</v>
      </c>
      <c r="I26" s="30">
        <v>1380.55</v>
      </c>
      <c r="J26" s="30">
        <v>490.14</v>
      </c>
      <c r="K26" s="30">
        <f t="shared" si="5"/>
        <v>10235.68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831.64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6612.87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36875.1</v>
      </c>
      <c r="J29" s="30">
        <v>0</v>
      </c>
      <c r="K29" s="30">
        <f t="shared" si="5"/>
        <v>36875.1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-169407.31</v>
      </c>
      <c r="C32" s="30">
        <f t="shared" si="8"/>
        <v>-84165</v>
      </c>
      <c r="D32" s="30">
        <f t="shared" si="8"/>
        <v>-120658.02999999997</v>
      </c>
      <c r="E32" s="30">
        <f t="shared" si="8"/>
        <v>-138736.28</v>
      </c>
      <c r="F32" s="30">
        <f t="shared" si="8"/>
        <v>-53763.6</v>
      </c>
      <c r="G32" s="30">
        <f t="shared" si="8"/>
        <v>-103725.92</v>
      </c>
      <c r="H32" s="30">
        <f t="shared" si="8"/>
        <v>-38022.18</v>
      </c>
      <c r="I32" s="30">
        <f t="shared" si="8"/>
        <v>-93380.98</v>
      </c>
      <c r="J32" s="30">
        <f t="shared" si="8"/>
        <v>-545763.26</v>
      </c>
      <c r="K32" s="30">
        <f aca="true" t="shared" si="9" ref="K32:K40">SUM(B32:J32)</f>
        <v>-1347622.56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-169407.31</v>
      </c>
      <c r="C33" s="30">
        <f t="shared" si="10"/>
        <v>-84165</v>
      </c>
      <c r="D33" s="30">
        <f t="shared" si="10"/>
        <v>-97263.79999999999</v>
      </c>
      <c r="E33" s="30">
        <f t="shared" si="10"/>
        <v>-138736.28</v>
      </c>
      <c r="F33" s="30">
        <f t="shared" si="10"/>
        <v>-53763.6</v>
      </c>
      <c r="G33" s="30">
        <f t="shared" si="10"/>
        <v>-103725.92</v>
      </c>
      <c r="H33" s="30">
        <f t="shared" si="10"/>
        <v>-38022.18</v>
      </c>
      <c r="I33" s="30">
        <f t="shared" si="10"/>
        <v>-93380.98</v>
      </c>
      <c r="J33" s="30">
        <f t="shared" si="10"/>
        <v>-21490.75</v>
      </c>
      <c r="K33" s="30">
        <f t="shared" si="9"/>
        <v>-799955.8200000001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-73757.2</v>
      </c>
      <c r="C34" s="30">
        <f t="shared" si="11"/>
        <v>-77523.6</v>
      </c>
      <c r="D34" s="30">
        <f t="shared" si="11"/>
        <v>-74285.2</v>
      </c>
      <c r="E34" s="30">
        <f t="shared" si="11"/>
        <v>-50085.2</v>
      </c>
      <c r="F34" s="30">
        <f t="shared" si="11"/>
        <v>-53763.6</v>
      </c>
      <c r="G34" s="30">
        <f t="shared" si="11"/>
        <v>-30250</v>
      </c>
      <c r="H34" s="30">
        <f t="shared" si="11"/>
        <v>-25828</v>
      </c>
      <c r="I34" s="30">
        <f t="shared" si="11"/>
        <v>-74351.2</v>
      </c>
      <c r="J34" s="30">
        <f t="shared" si="11"/>
        <v>-15620</v>
      </c>
      <c r="K34" s="30">
        <f t="shared" si="9"/>
        <v>-475464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-95650.11</v>
      </c>
      <c r="C37" s="30">
        <v>-6641.4</v>
      </c>
      <c r="D37" s="30">
        <v>-22978.6</v>
      </c>
      <c r="E37" s="30">
        <v>-88651.08</v>
      </c>
      <c r="F37" s="26">
        <v>0</v>
      </c>
      <c r="G37" s="30">
        <v>-73475.92</v>
      </c>
      <c r="H37" s="30">
        <v>-12194.18</v>
      </c>
      <c r="I37" s="30">
        <v>-19029.78</v>
      </c>
      <c r="J37" s="30">
        <v>-5870.75</v>
      </c>
      <c r="K37" s="30">
        <f t="shared" si="9"/>
        <v>-324491.81999999995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-524272.51</v>
      </c>
      <c r="K38" s="30">
        <f t="shared" si="9"/>
        <v>-547666.74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0</v>
      </c>
      <c r="K46" s="30">
        <f aca="true" t="shared" si="13" ref="K46:K53">SUM(B46:J46)</f>
        <v>2799000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1530868.66</v>
      </c>
      <c r="C55" s="27">
        <f t="shared" si="15"/>
        <v>1520343.63</v>
      </c>
      <c r="D55" s="27">
        <f t="shared" si="15"/>
        <v>1845966</v>
      </c>
      <c r="E55" s="27">
        <f t="shared" si="15"/>
        <v>1090430.4899999998</v>
      </c>
      <c r="F55" s="27">
        <f t="shared" si="15"/>
        <v>1162346.9599999997</v>
      </c>
      <c r="G55" s="27">
        <f t="shared" si="15"/>
        <v>1207348.7</v>
      </c>
      <c r="H55" s="27">
        <f t="shared" si="15"/>
        <v>1176933.0499999998</v>
      </c>
      <c r="I55" s="27">
        <f t="shared" si="15"/>
        <v>1596014.7700000003</v>
      </c>
      <c r="J55" s="27">
        <f t="shared" si="15"/>
        <v>53719.510000000126</v>
      </c>
      <c r="K55" s="20">
        <f>SUM(B55:J55)</f>
        <v>11183971.769999998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1530868.66</v>
      </c>
      <c r="C61" s="10">
        <f t="shared" si="17"/>
        <v>1520343.63</v>
      </c>
      <c r="D61" s="10">
        <f t="shared" si="17"/>
        <v>1845966</v>
      </c>
      <c r="E61" s="10">
        <f t="shared" si="17"/>
        <v>1090430.49</v>
      </c>
      <c r="F61" s="10">
        <f t="shared" si="17"/>
        <v>1162346.96</v>
      </c>
      <c r="G61" s="10">
        <f t="shared" si="17"/>
        <v>1207348.7</v>
      </c>
      <c r="H61" s="10">
        <f t="shared" si="17"/>
        <v>1176933.05</v>
      </c>
      <c r="I61" s="10">
        <f>SUM(I62:I74)</f>
        <v>1596014.77</v>
      </c>
      <c r="J61" s="10">
        <f t="shared" si="17"/>
        <v>53719.51</v>
      </c>
      <c r="K61" s="5">
        <f>SUM(K62:K74)</f>
        <v>11183971.77</v>
      </c>
      <c r="L61" s="9"/>
    </row>
    <row r="62" spans="1:12" ht="16.5" customHeight="1">
      <c r="A62" s="7" t="s">
        <v>56</v>
      </c>
      <c r="B62" s="8">
        <v>1340581.69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1340581.69</v>
      </c>
      <c r="L62"/>
    </row>
    <row r="63" spans="1:12" ht="16.5" customHeight="1">
      <c r="A63" s="7" t="s">
        <v>57</v>
      </c>
      <c r="B63" s="8">
        <v>190286.97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190286.97</v>
      </c>
      <c r="L63"/>
    </row>
    <row r="64" spans="1:12" ht="16.5" customHeight="1">
      <c r="A64" s="7" t="s">
        <v>4</v>
      </c>
      <c r="B64" s="6">
        <v>0</v>
      </c>
      <c r="C64" s="8">
        <v>1520343.63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1520343.63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1845966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1845966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1090430.49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1090430.49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1162346.96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1162346.96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1207348.7</v>
      </c>
      <c r="H68" s="6">
        <v>0</v>
      </c>
      <c r="I68" s="6">
        <v>0</v>
      </c>
      <c r="J68" s="6">
        <v>0</v>
      </c>
      <c r="K68" s="5">
        <f t="shared" si="18"/>
        <v>1207348.7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1176933.05</v>
      </c>
      <c r="I69" s="6">
        <v>0</v>
      </c>
      <c r="J69" s="6">
        <v>0</v>
      </c>
      <c r="K69" s="5">
        <f t="shared" si="18"/>
        <v>1176933.05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575044.12</v>
      </c>
      <c r="J71" s="6">
        <v>0</v>
      </c>
      <c r="K71" s="5">
        <f t="shared" si="18"/>
        <v>575044.12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1020970.65</v>
      </c>
      <c r="J72" s="6">
        <v>0</v>
      </c>
      <c r="K72" s="5">
        <f t="shared" si="18"/>
        <v>1020970.65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53719.51</v>
      </c>
      <c r="K73" s="5">
        <f t="shared" si="18"/>
        <v>53719.51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2023-12-26T16:33:56Z</dcterms:modified>
  <cp:category/>
  <cp:version/>
  <cp:contentType/>
  <cp:contentStatus/>
</cp:coreProperties>
</file>