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<sst xmlns="http://schemas.openxmlformats.org/spreadsheetml/2006/main" count="83" uniqueCount="82">
  <si>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</si>
  <si>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</si>
  <si>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</si>
  <si>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</si>
  <si>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</si>
  <si>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</si>
  <si>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</si>
  <si>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</si>
  <si>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</si>
  <si>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</si>
  <si>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</si>
  <si>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</si>
  <si>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</si>
  <si>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</si>
  <si>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</si>
  <si>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</si>
  <si>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</si>
  <si>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</si>
  <si>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</si>
  <si>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</si>
  <si>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</si>
  <si>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</si>
  <si>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</si>
  <si>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</si>
  <si>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</si>
  <si>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</si>
  <si>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</si>
  <si>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</si>
  <si>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</si>
  <si>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</si>
  <si>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</si>
  <si>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</si>
  <si>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</si>
  <si>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</si>
  <si>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</si>
  <si>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</si>
  <si>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</si>
  <si>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</si>
  <si>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</si>
  <si>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</si>
  <si>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</si>
  <si>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</si>
  <si>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</si>
  <si>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</si>
  <si>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</si>
  <si>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</si>
  <si>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</si>
  <si>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</si>
  <si>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</si>
  <si>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</si>
  <si>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</si>
  <si>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</si>
  <si>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</si>
  <si>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</si>
  <si>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</si>
  <si>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</si>
  <si>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</si>
  <si>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</si>
  <si>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</si>
  <si>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</si>
  <si>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</si>
  <si>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</si>
  <si>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</si>
  <si>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</si>
  <si>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</si>
  <si>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</si>
  <si>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</si>
  <si>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</si>
  <si>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</si>
  <si>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</si>
  <si>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</si>
  <si>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</si>
  <si>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</si>
  <si>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</si>
  <si>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</si>
  <si>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</si>
  <si>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</si>
  <si>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</si>
  <si>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</si>
  <si>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OPERAÇÃO 15/12/23 - VENCIMENTO 22/12/23</t>
  </si>
  <si>
    <t>4.9. Remuneração Veículos Elétricos</t>
  </si>
  <si>
    <t>1.2.1. Idosos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</si>
</sst>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3" sqref="A13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333478</v>
      </c>
      <c r="C7" s="46">
        <f aca="true" t="shared" si="0" ref="C7:J7">+C8+C11</f>
        <v>263147</v>
      </c>
      <c r="D7" s="46">
        <f t="shared" si="0"/>
        <v>309193</v>
      </c>
      <c r="E7" s="46">
        <f t="shared" si="0"/>
        <v>180513</v>
      </c>
      <c r="F7" s="46">
        <f t="shared" si="0"/>
        <v>234598</v>
      </c>
      <c r="G7" s="46">
        <f t="shared" si="0"/>
        <v>227649</v>
      </c>
      <c r="H7" s="46">
        <f t="shared" si="0"/>
        <v>242831</v>
      </c>
      <c r="I7" s="46">
        <f t="shared" si="0"/>
        <v>358878</v>
      </c>
      <c r="J7" s="46">
        <f t="shared" si="0"/>
        <v>116982</v>
      </c>
      <c r="K7" s="38">
        <f aca="true" t="shared" si="1" ref="K7:K13">SUM(B7:J7)</f>
        <v>2267269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17953</v>
      </c>
      <c r="C8" s="44">
        <f t="shared" si="2"/>
        <v>17431</v>
      </c>
      <c r="D8" s="44">
        <f t="shared" si="2"/>
        <v>16834</v>
      </c>
      <c r="E8" s="44">
        <f t="shared" si="2"/>
        <v>11441</v>
      </c>
      <c r="F8" s="44">
        <f t="shared" si="2"/>
        <v>12426</v>
      </c>
      <c r="G8" s="44">
        <f t="shared" si="2"/>
        <v>7071</v>
      </c>
      <c r="H8" s="44">
        <f t="shared" si="2"/>
        <v>5847</v>
      </c>
      <c r="I8" s="44">
        <f t="shared" si="2"/>
        <v>17367</v>
      </c>
      <c r="J8" s="44">
        <f t="shared" si="2"/>
        <v>3329</v>
      </c>
      <c r="K8" s="38">
        <f t="shared" si="1"/>
        <v>109699</v>
      </c>
      <c r="L8"/>
      <c r="M8"/>
      <c r="N8"/>
    </row>
    <row r="9" spans="1:14" ht="16.5" customHeight="1">
      <c r="A9" s="22" t="s">
        <v>32</v>
      </c>
      <c r="B9" s="44">
        <v>17893</v>
      </c>
      <c r="C9" s="44">
        <v>17425</v>
      </c>
      <c r="D9" s="44">
        <v>16834</v>
      </c>
      <c r="E9" s="44">
        <v>11126</v>
      </c>
      <c r="F9" s="44">
        <v>12405</v>
      </c>
      <c r="G9" s="44">
        <v>7068</v>
      </c>
      <c r="H9" s="44">
        <v>5847</v>
      </c>
      <c r="I9" s="44">
        <v>17317</v>
      </c>
      <c r="J9" s="44">
        <v>3329</v>
      </c>
      <c r="K9" s="38">
        <f t="shared" si="1"/>
        <v>109244</v>
      </c>
      <c r="L9"/>
      <c r="M9"/>
      <c r="N9"/>
    </row>
    <row r="10" spans="1:14" ht="16.5" customHeight="1">
      <c r="A10" s="22" t="s">
        <v>31</v>
      </c>
      <c r="B10" s="44">
        <v>60</v>
      </c>
      <c r="C10" s="44">
        <v>6</v>
      </c>
      <c r="D10" s="44">
        <v>0</v>
      </c>
      <c r="E10" s="44">
        <v>315</v>
      </c>
      <c r="F10" s="44">
        <v>21</v>
      </c>
      <c r="G10" s="44">
        <v>3</v>
      </c>
      <c r="H10" s="44">
        <v>0</v>
      </c>
      <c r="I10" s="44">
        <v>50</v>
      </c>
      <c r="J10" s="44">
        <v>0</v>
      </c>
      <c r="K10" s="38">
        <f t="shared" si="1"/>
        <v>455</v>
      </c>
      <c r="L10"/>
      <c r="M10"/>
      <c r="N10"/>
    </row>
    <row r="11" spans="1:14" ht="16.5" customHeight="1">
      <c r="A11" s="43" t="s">
        <v>67</v>
      </c>
      <c r="B11" s="42">
        <v>315525</v>
      </c>
      <c r="C11" s="42">
        <v>245716</v>
      </c>
      <c r="D11" s="42">
        <v>292359</v>
      </c>
      <c r="E11" s="42">
        <v>169072</v>
      </c>
      <c r="F11" s="42">
        <v>222172</v>
      </c>
      <c r="G11" s="42">
        <v>220578</v>
      </c>
      <c r="H11" s="42">
        <v>236984</v>
      </c>
      <c r="I11" s="42">
        <v>341511</v>
      </c>
      <c r="J11" s="42">
        <v>113653</v>
      </c>
      <c r="K11" s="38">
        <f t="shared" si="1"/>
        <v>2157570</v>
      </c>
      <c r="L11" s="59"/>
      <c r="M11" s="59"/>
      <c r="N11" s="59"/>
    </row>
    <row r="12" spans="1:14" ht="16.5" customHeight="1">
      <c r="A12" s="22" t="s">
        <v>81</v>
      </c>
      <c r="B12" s="42">
        <v>21893</v>
      </c>
      <c r="C12" s="42">
        <v>19439</v>
      </c>
      <c r="D12" s="42">
        <v>23559</v>
      </c>
      <c r="E12" s="42">
        <v>16571</v>
      </c>
      <c r="F12" s="42">
        <v>13964</v>
      </c>
      <c r="G12" s="42">
        <v>12675</v>
      </c>
      <c r="H12" s="42">
        <v>12182</v>
      </c>
      <c r="I12" s="42">
        <v>19168</v>
      </c>
      <c r="J12" s="42">
        <v>5207</v>
      </c>
      <c r="K12" s="38">
        <f t="shared" si="1"/>
        <v>144658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293632</v>
      </c>
      <c r="C13" s="42">
        <f>+C11-C12</f>
        <v>226277</v>
      </c>
      <c r="D13" s="42">
        <f>+D11-D12</f>
        <v>268800</v>
      </c>
      <c r="E13" s="42">
        <f aca="true" t="shared" si="3" ref="E13:J13">+E11-E12</f>
        <v>152501</v>
      </c>
      <c r="F13" s="42">
        <f t="shared" si="3"/>
        <v>208208</v>
      </c>
      <c r="G13" s="42">
        <f t="shared" si="3"/>
        <v>207903</v>
      </c>
      <c r="H13" s="42">
        <f t="shared" si="3"/>
        <v>224802</v>
      </c>
      <c r="I13" s="42">
        <f t="shared" si="3"/>
        <v>322343</v>
      </c>
      <c r="J13" s="42">
        <f t="shared" si="3"/>
        <v>108446</v>
      </c>
      <c r="K13" s="38">
        <f t="shared" si="1"/>
        <v>2012912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1.08277126386139</v>
      </c>
      <c r="C18" s="39">
        <v>1.181851452083822</v>
      </c>
      <c r="D18" s="39">
        <v>1.105497960624543</v>
      </c>
      <c r="E18" s="39">
        <v>1.372922113331117</v>
      </c>
      <c r="F18" s="39">
        <v>0.98665140025381</v>
      </c>
      <c r="G18" s="39">
        <v>1.111908116718831</v>
      </c>
      <c r="H18" s="39">
        <v>1.168311632604405</v>
      </c>
      <c r="I18" s="39">
        <v>1.072475996320273</v>
      </c>
      <c r="J18" s="39">
        <v>1.061228280415899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1691807.8</v>
      </c>
      <c r="C20" s="36">
        <f aca="true" t="shared" si="4" ref="C20:J20">SUM(C21:C30)</f>
        <v>1600128.4000000001</v>
      </c>
      <c r="D20" s="36">
        <f t="shared" si="4"/>
        <v>1944828.12</v>
      </c>
      <c r="E20" s="36">
        <f t="shared" si="4"/>
        <v>1233563.02</v>
      </c>
      <c r="F20" s="36">
        <f t="shared" si="4"/>
        <v>1212515.37</v>
      </c>
      <c r="G20" s="36">
        <f t="shared" si="4"/>
        <v>1338968.3399999999</v>
      </c>
      <c r="H20" s="36">
        <f t="shared" si="4"/>
        <v>1200040.3399999999</v>
      </c>
      <c r="I20" s="36">
        <f t="shared" si="4"/>
        <v>1692752.5800000003</v>
      </c>
      <c r="J20" s="36">
        <f t="shared" si="4"/>
        <v>599644.3700000001</v>
      </c>
      <c r="K20" s="36">
        <f aca="true" t="shared" si="5" ref="K20:K29">SUM(B20:J20)</f>
        <v>12514248.34</v>
      </c>
      <c r="L20"/>
      <c r="M20"/>
      <c r="N20"/>
    </row>
    <row r="21" spans="1:14" ht="16.5" customHeight="1">
      <c r="A21" s="35" t="s">
        <v>28</v>
      </c>
      <c r="B21" s="58">
        <f>ROUND((B15+B16)*B7,2)</f>
        <v>1505619.82</v>
      </c>
      <c r="C21" s="58">
        <f>ROUND((C15+C16)*C7,2)</f>
        <v>1305209.12</v>
      </c>
      <c r="D21" s="58">
        <f aca="true" t="shared" si="6" ref="D21:J21">ROUND((D15+D16)*D7,2)</f>
        <v>1700097.71</v>
      </c>
      <c r="E21" s="58">
        <f t="shared" si="6"/>
        <v>862960.45</v>
      </c>
      <c r="F21" s="58">
        <f t="shared" si="6"/>
        <v>1186854.74</v>
      </c>
      <c r="G21" s="58">
        <f t="shared" si="6"/>
        <v>1163354.68</v>
      </c>
      <c r="H21" s="58">
        <f t="shared" si="6"/>
        <v>988079.34</v>
      </c>
      <c r="I21" s="58">
        <f t="shared" si="6"/>
        <v>1475060.36</v>
      </c>
      <c r="J21" s="58">
        <f t="shared" si="6"/>
        <v>544059.89</v>
      </c>
      <c r="K21" s="30">
        <f t="shared" si="5"/>
        <v>10731296.110000001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124622.06</v>
      </c>
      <c r="C22" s="30">
        <f t="shared" si="7"/>
        <v>237354.17</v>
      </c>
      <c r="D22" s="30">
        <f t="shared" si="7"/>
        <v>179356.84</v>
      </c>
      <c r="E22" s="30">
        <f t="shared" si="7"/>
        <v>321817.03</v>
      </c>
      <c r="F22" s="30">
        <f t="shared" si="7"/>
        <v>-15842.85</v>
      </c>
      <c r="G22" s="30">
        <f t="shared" si="7"/>
        <v>130188.83</v>
      </c>
      <c r="H22" s="30">
        <f t="shared" si="7"/>
        <v>166305.25</v>
      </c>
      <c r="I22" s="30">
        <f t="shared" si="7"/>
        <v>106906.47</v>
      </c>
      <c r="J22" s="30">
        <f t="shared" si="7"/>
        <v>33311.85</v>
      </c>
      <c r="K22" s="30">
        <f t="shared" si="5"/>
        <v>1284019.6500000001</v>
      </c>
      <c r="L22"/>
      <c r="M22"/>
      <c r="N22"/>
    </row>
    <row r="23" spans="1:14" ht="16.5" customHeight="1">
      <c r="A23" s="18" t="s">
        <v>26</v>
      </c>
      <c r="B23" s="30">
        <v>57166.17</v>
      </c>
      <c r="C23" s="30">
        <v>51588.51</v>
      </c>
      <c r="D23" s="30">
        <v>57118.74</v>
      </c>
      <c r="E23" s="30">
        <v>41680.54</v>
      </c>
      <c r="F23" s="30">
        <v>37904.85</v>
      </c>
      <c r="G23" s="30">
        <v>41639.2</v>
      </c>
      <c r="H23" s="30">
        <v>40204.04</v>
      </c>
      <c r="I23" s="30">
        <v>67752.04</v>
      </c>
      <c r="J23" s="30">
        <v>19568.99</v>
      </c>
      <c r="K23" s="30">
        <f t="shared" si="5"/>
        <v>414623.07999999996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1377.83</v>
      </c>
      <c r="C26" s="30">
        <v>1301.58</v>
      </c>
      <c r="D26" s="30">
        <v>1582.05</v>
      </c>
      <c r="E26" s="30">
        <v>1004.78</v>
      </c>
      <c r="F26" s="30">
        <v>988.44</v>
      </c>
      <c r="G26" s="30">
        <v>1089.19</v>
      </c>
      <c r="H26" s="30">
        <v>977.55</v>
      </c>
      <c r="I26" s="30">
        <v>1377.83</v>
      </c>
      <c r="J26" s="30">
        <v>487.41</v>
      </c>
      <c r="K26" s="30">
        <f t="shared" si="5"/>
        <v>10186.66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307.73</v>
      </c>
      <c r="J27" s="30">
        <v>118.26</v>
      </c>
      <c r="K27" s="30">
        <f t="shared" si="5"/>
        <v>2367.7400000000002</v>
      </c>
      <c r="L27" s="59"/>
      <c r="M27" s="59"/>
      <c r="N27" s="59"/>
    </row>
    <row r="28" spans="1:14" ht="16.5" customHeight="1">
      <c r="A28" s="18" t="s">
        <v>77</v>
      </c>
      <c r="B28" s="30">
        <v>896.45</v>
      </c>
      <c r="C28" s="30">
        <v>831.64</v>
      </c>
      <c r="D28" s="30">
        <v>1004.04</v>
      </c>
      <c r="E28" s="30">
        <v>581.53</v>
      </c>
      <c r="F28" s="30">
        <v>603.62</v>
      </c>
      <c r="G28" s="30">
        <v>685.42</v>
      </c>
      <c r="H28" s="30">
        <v>695.63</v>
      </c>
      <c r="I28" s="30">
        <v>986.62</v>
      </c>
      <c r="J28" s="30">
        <v>327.92</v>
      </c>
      <c r="K28" s="30">
        <f t="shared" si="5"/>
        <v>6612.87</v>
      </c>
      <c r="L28" s="59"/>
      <c r="M28" s="59"/>
      <c r="N28" s="59"/>
    </row>
    <row r="29" spans="1:14" ht="16.5" customHeight="1">
      <c r="A29" s="18" t="s">
        <v>80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36821.43</v>
      </c>
      <c r="J29" s="30">
        <v>0</v>
      </c>
      <c r="K29" s="30">
        <f t="shared" si="5"/>
        <v>36821.43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-123786.57</v>
      </c>
      <c r="C32" s="30">
        <f t="shared" si="8"/>
        <v>-86825.48999999999</v>
      </c>
      <c r="D32" s="30">
        <f t="shared" si="8"/>
        <v>-201424.57999999996</v>
      </c>
      <c r="E32" s="30">
        <f t="shared" si="8"/>
        <v>-96490.47</v>
      </c>
      <c r="F32" s="30">
        <f t="shared" si="8"/>
        <v>-65695.39</v>
      </c>
      <c r="G32" s="30">
        <f t="shared" si="8"/>
        <v>-149477.84</v>
      </c>
      <c r="H32" s="30">
        <f t="shared" si="8"/>
        <v>-81178.09000000001</v>
      </c>
      <c r="I32" s="30">
        <f t="shared" si="8"/>
        <v>-204696.11</v>
      </c>
      <c r="J32" s="30">
        <f t="shared" si="8"/>
        <v>-54044.81000000001</v>
      </c>
      <c r="K32" s="30">
        <f aca="true" t="shared" si="9" ref="K32:K40">SUM(B32:J32)</f>
        <v>-1063619.3499999999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-122212.16</v>
      </c>
      <c r="C33" s="30">
        <f t="shared" si="10"/>
        <v>-82661.2</v>
      </c>
      <c r="D33" s="30">
        <f t="shared" si="10"/>
        <v>-88035.86</v>
      </c>
      <c r="E33" s="30">
        <f t="shared" si="10"/>
        <v>-96490.47</v>
      </c>
      <c r="F33" s="30">
        <f t="shared" si="10"/>
        <v>-54582</v>
      </c>
      <c r="G33" s="30">
        <f t="shared" si="10"/>
        <v>-59480.26</v>
      </c>
      <c r="H33" s="30">
        <f t="shared" si="10"/>
        <v>-31182.079999999998</v>
      </c>
      <c r="I33" s="30">
        <f t="shared" si="10"/>
        <v>-84708.11</v>
      </c>
      <c r="J33" s="30">
        <f t="shared" si="10"/>
        <v>-17273.98</v>
      </c>
      <c r="K33" s="30">
        <f t="shared" si="9"/>
        <v>-636626.1199999999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-78729.2</v>
      </c>
      <c r="C34" s="30">
        <f t="shared" si="11"/>
        <v>-76670</v>
      </c>
      <c r="D34" s="30">
        <f t="shared" si="11"/>
        <v>-74069.6</v>
      </c>
      <c r="E34" s="30">
        <f t="shared" si="11"/>
        <v>-48954.4</v>
      </c>
      <c r="F34" s="30">
        <f t="shared" si="11"/>
        <v>-54582</v>
      </c>
      <c r="G34" s="30">
        <f t="shared" si="11"/>
        <v>-31099.2</v>
      </c>
      <c r="H34" s="30">
        <f t="shared" si="11"/>
        <v>-25726.8</v>
      </c>
      <c r="I34" s="30">
        <f t="shared" si="11"/>
        <v>-76194.8</v>
      </c>
      <c r="J34" s="30">
        <f t="shared" si="11"/>
        <v>-14647.6</v>
      </c>
      <c r="K34" s="30">
        <f t="shared" si="9"/>
        <v>-480673.6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-43482.96</v>
      </c>
      <c r="C37" s="30">
        <v>-5991.2</v>
      </c>
      <c r="D37" s="30">
        <v>-13966.26</v>
      </c>
      <c r="E37" s="30">
        <v>-47536.07</v>
      </c>
      <c r="F37" s="26">
        <v>0</v>
      </c>
      <c r="G37" s="30">
        <v>-28381.06</v>
      </c>
      <c r="H37" s="30">
        <v>-5455.28</v>
      </c>
      <c r="I37" s="30">
        <v>-8513.31</v>
      </c>
      <c r="J37" s="30">
        <v>-2626.38</v>
      </c>
      <c r="K37" s="30">
        <f t="shared" si="9"/>
        <v>-155952.52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-1574.41</v>
      </c>
      <c r="C38" s="27">
        <f t="shared" si="12"/>
        <v>-4164.29</v>
      </c>
      <c r="D38" s="27">
        <f t="shared" si="12"/>
        <v>-113388.71999999997</v>
      </c>
      <c r="E38" s="27">
        <f t="shared" si="12"/>
        <v>0</v>
      </c>
      <c r="F38" s="27">
        <f t="shared" si="12"/>
        <v>-11113.39</v>
      </c>
      <c r="G38" s="27">
        <f t="shared" si="12"/>
        <v>-89997.58</v>
      </c>
      <c r="H38" s="27">
        <f t="shared" si="12"/>
        <v>-49996.01000000001</v>
      </c>
      <c r="I38" s="27">
        <f t="shared" si="12"/>
        <v>-119988</v>
      </c>
      <c r="J38" s="27">
        <f t="shared" si="12"/>
        <v>-36770.830000000016</v>
      </c>
      <c r="K38" s="30">
        <f t="shared" si="9"/>
        <v>-426993.23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-1574.41</v>
      </c>
      <c r="C40" s="27">
        <v>-4164.29</v>
      </c>
      <c r="D40" s="27">
        <v>-89994.49</v>
      </c>
      <c r="E40" s="27">
        <v>0</v>
      </c>
      <c r="F40" s="27">
        <v>-11113.39</v>
      </c>
      <c r="G40" s="27">
        <v>-89997.58</v>
      </c>
      <c r="H40" s="27">
        <v>-49996.01</v>
      </c>
      <c r="I40" s="27">
        <v>-119988</v>
      </c>
      <c r="J40" s="27">
        <v>-29998.32</v>
      </c>
      <c r="K40" s="30">
        <f t="shared" si="9"/>
        <v>-396826.49000000005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1568021.23</v>
      </c>
      <c r="C55" s="27">
        <f t="shared" si="15"/>
        <v>1513302.9100000001</v>
      </c>
      <c r="D55" s="27">
        <f t="shared" si="15"/>
        <v>1743403.54</v>
      </c>
      <c r="E55" s="27">
        <f t="shared" si="15"/>
        <v>1137072.55</v>
      </c>
      <c r="F55" s="27">
        <f t="shared" si="15"/>
        <v>1146819.9800000002</v>
      </c>
      <c r="G55" s="27">
        <f t="shared" si="15"/>
        <v>1189490.4999999998</v>
      </c>
      <c r="H55" s="27">
        <f t="shared" si="15"/>
        <v>1118862.2499999998</v>
      </c>
      <c r="I55" s="27">
        <f t="shared" si="15"/>
        <v>1488056.4700000002</v>
      </c>
      <c r="J55" s="27">
        <f t="shared" si="15"/>
        <v>545599.56</v>
      </c>
      <c r="K55" s="20">
        <f>SUM(B55:J55)</f>
        <v>11450628.99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1568021.23</v>
      </c>
      <c r="C61" s="10">
        <f t="shared" si="17"/>
        <v>1513302.91</v>
      </c>
      <c r="D61" s="10">
        <f t="shared" si="17"/>
        <v>1743403.54</v>
      </c>
      <c r="E61" s="10">
        <f t="shared" si="17"/>
        <v>1137072.55</v>
      </c>
      <c r="F61" s="10">
        <f t="shared" si="17"/>
        <v>1146819.98</v>
      </c>
      <c r="G61" s="10">
        <f t="shared" si="17"/>
        <v>1189490.5</v>
      </c>
      <c r="H61" s="10">
        <f t="shared" si="17"/>
        <v>1118862.25</v>
      </c>
      <c r="I61" s="10">
        <f>SUM(I62:I74)</f>
        <v>1488056.47</v>
      </c>
      <c r="J61" s="10">
        <f t="shared" si="17"/>
        <v>545599.56</v>
      </c>
      <c r="K61" s="5">
        <f>SUM(K62:K74)</f>
        <v>11450628.989999998</v>
      </c>
      <c r="L61" s="9"/>
    </row>
    <row r="62" spans="1:12" ht="16.5" customHeight="1">
      <c r="A62" s="7" t="s">
        <v>56</v>
      </c>
      <c r="B62" s="8">
        <v>1373116.19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1373116.19</v>
      </c>
      <c r="L62"/>
    </row>
    <row r="63" spans="1:12" ht="16.5" customHeight="1">
      <c r="A63" s="7" t="s">
        <v>57</v>
      </c>
      <c r="B63" s="8">
        <v>194905.04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194905.04</v>
      </c>
      <c r="L63"/>
    </row>
    <row r="64" spans="1:12" ht="16.5" customHeight="1">
      <c r="A64" s="7" t="s">
        <v>4</v>
      </c>
      <c r="B64" s="6">
        <v>0</v>
      </c>
      <c r="C64" s="8">
        <v>1513302.91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1513302.91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1743403.54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1743403.54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1137072.55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1137072.55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1146819.98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1146819.98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1189490.5</v>
      </c>
      <c r="H68" s="6">
        <v>0</v>
      </c>
      <c r="I68" s="6">
        <v>0</v>
      </c>
      <c r="J68" s="6">
        <v>0</v>
      </c>
      <c r="K68" s="5">
        <f t="shared" si="18"/>
        <v>1189490.5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1118862.25</v>
      </c>
      <c r="I69" s="6">
        <v>0</v>
      </c>
      <c r="J69" s="6">
        <v>0</v>
      </c>
      <c r="K69" s="5">
        <f t="shared" si="18"/>
        <v>1118862.25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516206.79</v>
      </c>
      <c r="J71" s="6">
        <v>0</v>
      </c>
      <c r="K71" s="5">
        <f t="shared" si="18"/>
        <v>516206.79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971849.68</v>
      </c>
      <c r="J72" s="6">
        <v>0</v>
      </c>
      <c r="K72" s="5">
        <f t="shared" si="18"/>
        <v>971849.68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545599.56</v>
      </c>
      <c r="K73" s="5">
        <f t="shared" si="18"/>
        <v>545599.56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2023-12-23T01:01:38Z</dcterms:modified>
  <cp:category/>
  <cp:version/>
  <cp:contentType/>
  <cp:contentStatus/>
</cp:coreProperties>
</file>