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<sst xmlns="http://schemas.openxmlformats.org/spreadsheetml/2006/main" count="83" uniqueCount="82">
  <si>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</si>
  <si>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</si>
  <si>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</si>
  <si>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</si>
  <si>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</si>
  <si>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</si>
  <si>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</si>
  <si>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</si>
  <si>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</si>
  <si>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</si>
  <si>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</si>
  <si>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</si>
  <si>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</si>
  <si>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</si>
  <si>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</si>
  <si>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</si>
  <si>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</si>
  <si>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</si>
  <si>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</si>
  <si>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</si>
  <si>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</si>
  <si>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</si>
  <si>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</si>
  <si>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</si>
  <si>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</si>
  <si>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</si>
  <si>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</si>
  <si>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</si>
  <si>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</si>
  <si>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</si>
  <si>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</si>
  <si>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</si>
  <si>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</si>
  <si>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</si>
  <si>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</si>
  <si>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</si>
  <si>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</si>
  <si>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</si>
  <si>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</si>
  <si>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</si>
  <si>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</si>
  <si>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</si>
  <si>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</si>
  <si>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</si>
  <si>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</si>
  <si>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</si>
  <si>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</si>
  <si>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</si>
  <si>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</si>
  <si>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</si>
  <si>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</si>
  <si>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</si>
  <si>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</si>
  <si>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</si>
  <si>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</si>
  <si>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</si>
  <si>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</si>
  <si>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</si>
  <si>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</si>
  <si>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</si>
  <si>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</si>
  <si>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</si>
  <si>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</si>
  <si>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</si>
  <si>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</si>
  <si>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</si>
  <si>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</si>
  <si>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</si>
  <si>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</si>
  <si>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</si>
  <si>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</si>
  <si>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</si>
  <si>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</si>
  <si>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</si>
  <si>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</si>
  <si>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</si>
  <si>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</si>
  <si>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</si>
  <si>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</si>
  <si>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OPERAÇÃO 14/12/23 - VENCIMENTO 21/12/23</t>
  </si>
  <si>
    <t>4.9. Remuneração Veículos Elétricos</t>
  </si>
  <si>
    <t>1.2.1. Idosos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</si>
</sst>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338009</v>
      </c>
      <c r="C7" s="46">
        <f aca="true" t="shared" si="0" ref="C7:J7">+C8+C11</f>
        <v>273769</v>
      </c>
      <c r="D7" s="46">
        <f t="shared" si="0"/>
        <v>315142</v>
      </c>
      <c r="E7" s="46">
        <f t="shared" si="0"/>
        <v>187469</v>
      </c>
      <c r="F7" s="46">
        <f t="shared" si="0"/>
        <v>238048</v>
      </c>
      <c r="G7" s="46">
        <f t="shared" si="0"/>
        <v>232259</v>
      </c>
      <c r="H7" s="46">
        <f t="shared" si="0"/>
        <v>268532</v>
      </c>
      <c r="I7" s="46">
        <f t="shared" si="0"/>
        <v>366903</v>
      </c>
      <c r="J7" s="46">
        <f t="shared" si="0"/>
        <v>122414</v>
      </c>
      <c r="K7" s="38">
        <f aca="true" t="shared" si="1" ref="K7:K13">SUM(B7:J7)</f>
        <v>2342545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17211</v>
      </c>
      <c r="C8" s="44">
        <f t="shared" si="2"/>
        <v>16997</v>
      </c>
      <c r="D8" s="44">
        <f t="shared" si="2"/>
        <v>16016</v>
      </c>
      <c r="E8" s="44">
        <f t="shared" si="2"/>
        <v>11780</v>
      </c>
      <c r="F8" s="44">
        <f t="shared" si="2"/>
        <v>12120</v>
      </c>
      <c r="G8" s="44">
        <f t="shared" si="2"/>
        <v>6834</v>
      </c>
      <c r="H8" s="44">
        <f t="shared" si="2"/>
        <v>5984</v>
      </c>
      <c r="I8" s="44">
        <f t="shared" si="2"/>
        <v>16681</v>
      </c>
      <c r="J8" s="44">
        <f t="shared" si="2"/>
        <v>3647</v>
      </c>
      <c r="K8" s="38">
        <f t="shared" si="1"/>
        <v>107270</v>
      </c>
      <c r="L8"/>
      <c r="M8"/>
      <c r="N8"/>
    </row>
    <row r="9" spans="1:14" ht="16.5" customHeight="1">
      <c r="A9" s="22" t="s">
        <v>32</v>
      </c>
      <c r="B9" s="44">
        <v>17150</v>
      </c>
      <c r="C9" s="44">
        <v>16991</v>
      </c>
      <c r="D9" s="44">
        <v>16016</v>
      </c>
      <c r="E9" s="44">
        <v>11443</v>
      </c>
      <c r="F9" s="44">
        <v>12099</v>
      </c>
      <c r="G9" s="44">
        <v>6832</v>
      </c>
      <c r="H9" s="44">
        <v>5984</v>
      </c>
      <c r="I9" s="44">
        <v>16631</v>
      </c>
      <c r="J9" s="44">
        <v>3647</v>
      </c>
      <c r="K9" s="38">
        <f t="shared" si="1"/>
        <v>106793</v>
      </c>
      <c r="L9"/>
      <c r="M9"/>
      <c r="N9"/>
    </row>
    <row r="10" spans="1:14" ht="16.5" customHeight="1">
      <c r="A10" s="22" t="s">
        <v>31</v>
      </c>
      <c r="B10" s="44">
        <v>61</v>
      </c>
      <c r="C10" s="44">
        <v>6</v>
      </c>
      <c r="D10" s="44">
        <v>0</v>
      </c>
      <c r="E10" s="44">
        <v>337</v>
      </c>
      <c r="F10" s="44">
        <v>21</v>
      </c>
      <c r="G10" s="44">
        <v>2</v>
      </c>
      <c r="H10" s="44">
        <v>0</v>
      </c>
      <c r="I10" s="44">
        <v>50</v>
      </c>
      <c r="J10" s="44">
        <v>0</v>
      </c>
      <c r="K10" s="38">
        <f t="shared" si="1"/>
        <v>477</v>
      </c>
      <c r="L10"/>
      <c r="M10"/>
      <c r="N10"/>
    </row>
    <row r="11" spans="1:14" ht="16.5" customHeight="1">
      <c r="A11" s="43" t="s">
        <v>67</v>
      </c>
      <c r="B11" s="42">
        <v>320798</v>
      </c>
      <c r="C11" s="42">
        <v>256772</v>
      </c>
      <c r="D11" s="42">
        <v>299126</v>
      </c>
      <c r="E11" s="42">
        <v>175689</v>
      </c>
      <c r="F11" s="42">
        <v>225928</v>
      </c>
      <c r="G11" s="42">
        <v>225425</v>
      </c>
      <c r="H11" s="42">
        <v>262548</v>
      </c>
      <c r="I11" s="42">
        <v>350222</v>
      </c>
      <c r="J11" s="42">
        <v>118767</v>
      </c>
      <c r="K11" s="38">
        <f t="shared" si="1"/>
        <v>2235275</v>
      </c>
      <c r="L11" s="59"/>
      <c r="M11" s="59"/>
      <c r="N11" s="59"/>
    </row>
    <row r="12" spans="1:14" ht="16.5" customHeight="1">
      <c r="A12" s="22" t="s">
        <v>81</v>
      </c>
      <c r="B12" s="42">
        <v>22804</v>
      </c>
      <c r="C12" s="42">
        <v>19684</v>
      </c>
      <c r="D12" s="42">
        <v>23704</v>
      </c>
      <c r="E12" s="42">
        <v>16807</v>
      </c>
      <c r="F12" s="42">
        <v>13889</v>
      </c>
      <c r="G12" s="42">
        <v>12673</v>
      </c>
      <c r="H12" s="42">
        <v>13161</v>
      </c>
      <c r="I12" s="42">
        <v>19326</v>
      </c>
      <c r="J12" s="42">
        <v>5399</v>
      </c>
      <c r="K12" s="38">
        <f t="shared" si="1"/>
        <v>147447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297994</v>
      </c>
      <c r="C13" s="42">
        <f>+C11-C12</f>
        <v>237088</v>
      </c>
      <c r="D13" s="42">
        <f>+D11-D12</f>
        <v>275422</v>
      </c>
      <c r="E13" s="42">
        <f aca="true" t="shared" si="3" ref="E13:J13">+E11-E12</f>
        <v>158882</v>
      </c>
      <c r="F13" s="42">
        <f t="shared" si="3"/>
        <v>212039</v>
      </c>
      <c r="G13" s="42">
        <f t="shared" si="3"/>
        <v>212752</v>
      </c>
      <c r="H13" s="42">
        <f t="shared" si="3"/>
        <v>249387</v>
      </c>
      <c r="I13" s="42">
        <f t="shared" si="3"/>
        <v>330896</v>
      </c>
      <c r="J13" s="42">
        <f t="shared" si="3"/>
        <v>113368</v>
      </c>
      <c r="K13" s="38">
        <f t="shared" si="1"/>
        <v>2087828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1.088131928228721</v>
      </c>
      <c r="C18" s="39">
        <v>1.153458175482803</v>
      </c>
      <c r="D18" s="39">
        <v>1.103246098059533</v>
      </c>
      <c r="E18" s="39">
        <v>1.340441943646523</v>
      </c>
      <c r="F18" s="39">
        <v>0.990956020606877</v>
      </c>
      <c r="G18" s="39">
        <v>1.101650430151208</v>
      </c>
      <c r="H18" s="39">
        <v>1.082406528276085</v>
      </c>
      <c r="I18" s="39">
        <v>1.066551890381829</v>
      </c>
      <c r="J18" s="39">
        <v>1.029932012854746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1723228.4200000002</v>
      </c>
      <c r="C20" s="36">
        <f aca="true" t="shared" si="4" ref="C20:J20">SUM(C21:C30)</f>
        <v>1623842.05</v>
      </c>
      <c r="D20" s="36">
        <f t="shared" si="4"/>
        <v>1978834.7</v>
      </c>
      <c r="E20" s="36">
        <f t="shared" si="4"/>
        <v>1249986.08</v>
      </c>
      <c r="F20" s="36">
        <f t="shared" si="4"/>
        <v>1234329.6</v>
      </c>
      <c r="G20" s="36">
        <f t="shared" si="4"/>
        <v>1353328.63</v>
      </c>
      <c r="H20" s="36">
        <f t="shared" si="4"/>
        <v>1229172.5199999998</v>
      </c>
      <c r="I20" s="36">
        <f t="shared" si="4"/>
        <v>1719661.73</v>
      </c>
      <c r="J20" s="36">
        <f t="shared" si="4"/>
        <v>608579.6600000001</v>
      </c>
      <c r="K20" s="36">
        <f aca="true" t="shared" si="5" ref="K20:K29">SUM(B20:J20)</f>
        <v>12720963.39</v>
      </c>
      <c r="L20"/>
      <c r="M20"/>
      <c r="N20"/>
    </row>
    <row r="21" spans="1:14" ht="16.5" customHeight="1">
      <c r="A21" s="35" t="s">
        <v>28</v>
      </c>
      <c r="B21" s="58">
        <f>ROUND((B15+B16)*B7,2)</f>
        <v>1526076.83</v>
      </c>
      <c r="C21" s="58">
        <f>ROUND((C15+C16)*C7,2)</f>
        <v>1357894.24</v>
      </c>
      <c r="D21" s="58">
        <f aca="true" t="shared" si="6" ref="D21:J21">ROUND((D15+D16)*D7,2)</f>
        <v>1732808.29</v>
      </c>
      <c r="E21" s="58">
        <f t="shared" si="6"/>
        <v>896214.3</v>
      </c>
      <c r="F21" s="58">
        <f t="shared" si="6"/>
        <v>1204308.64</v>
      </c>
      <c r="G21" s="58">
        <f t="shared" si="6"/>
        <v>1186913.17</v>
      </c>
      <c r="H21" s="58">
        <f t="shared" si="6"/>
        <v>1092656.71</v>
      </c>
      <c r="I21" s="58">
        <f t="shared" si="6"/>
        <v>1508044.71</v>
      </c>
      <c r="J21" s="58">
        <f t="shared" si="6"/>
        <v>569323.03</v>
      </c>
      <c r="K21" s="30">
        <f t="shared" si="5"/>
        <v>11074239.92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134496.09</v>
      </c>
      <c r="C22" s="30">
        <f t="shared" si="7"/>
        <v>208379.97</v>
      </c>
      <c r="D22" s="30">
        <f t="shared" si="7"/>
        <v>178905.69</v>
      </c>
      <c r="E22" s="30">
        <f t="shared" si="7"/>
        <v>305108.94</v>
      </c>
      <c r="F22" s="30">
        <f t="shared" si="7"/>
        <v>-10891.74</v>
      </c>
      <c r="G22" s="30">
        <f t="shared" si="7"/>
        <v>120650.23</v>
      </c>
      <c r="H22" s="30">
        <f t="shared" si="7"/>
        <v>90042.05</v>
      </c>
      <c r="I22" s="30">
        <f t="shared" si="7"/>
        <v>100363.23</v>
      </c>
      <c r="J22" s="30">
        <f t="shared" si="7"/>
        <v>17040.98</v>
      </c>
      <c r="K22" s="30">
        <f t="shared" si="5"/>
        <v>1144095.44</v>
      </c>
      <c r="L22"/>
      <c r="M22"/>
      <c r="N22"/>
    </row>
    <row r="23" spans="1:14" ht="16.5" customHeight="1">
      <c r="A23" s="18" t="s">
        <v>26</v>
      </c>
      <c r="B23" s="30">
        <v>58250.31</v>
      </c>
      <c r="C23" s="30">
        <v>51588.51</v>
      </c>
      <c r="D23" s="30">
        <v>58857.72</v>
      </c>
      <c r="E23" s="30">
        <v>41557.84</v>
      </c>
      <c r="F23" s="30">
        <v>37311.35</v>
      </c>
      <c r="G23" s="30">
        <v>41982.32</v>
      </c>
      <c r="H23" s="30">
        <v>41011.16</v>
      </c>
      <c r="I23" s="30">
        <v>68095.15</v>
      </c>
      <c r="J23" s="30">
        <v>19509.28</v>
      </c>
      <c r="K23" s="30">
        <f t="shared" si="5"/>
        <v>418163.64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1383.27</v>
      </c>
      <c r="C26" s="30">
        <v>1304.31</v>
      </c>
      <c r="D26" s="30">
        <v>1590.22</v>
      </c>
      <c r="E26" s="30">
        <v>1004.78</v>
      </c>
      <c r="F26" s="30">
        <v>991.16</v>
      </c>
      <c r="G26" s="30">
        <v>1086.47</v>
      </c>
      <c r="H26" s="30">
        <v>988.44</v>
      </c>
      <c r="I26" s="30">
        <v>1380.55</v>
      </c>
      <c r="J26" s="30">
        <v>490.14</v>
      </c>
      <c r="K26" s="30">
        <f t="shared" si="5"/>
        <v>10219.339999999998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831.64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6612.87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36943.64</v>
      </c>
      <c r="J29" s="30">
        <v>0</v>
      </c>
      <c r="K29" s="30">
        <f t="shared" si="5"/>
        <v>36943.64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-120957.56</v>
      </c>
      <c r="C32" s="30">
        <f t="shared" si="8"/>
        <v>-81261.68999999999</v>
      </c>
      <c r="D32" s="30">
        <f t="shared" si="8"/>
        <v>-1808705.33</v>
      </c>
      <c r="E32" s="30">
        <f t="shared" si="8"/>
        <v>-96272.4</v>
      </c>
      <c r="F32" s="30">
        <f t="shared" si="8"/>
        <v>-53235.6</v>
      </c>
      <c r="G32" s="30">
        <f t="shared" si="8"/>
        <v>-63280.649999999994</v>
      </c>
      <c r="H32" s="30">
        <f t="shared" si="8"/>
        <v>-1130112.63</v>
      </c>
      <c r="I32" s="30">
        <f t="shared" si="8"/>
        <v>-82201.17</v>
      </c>
      <c r="J32" s="30">
        <f t="shared" si="8"/>
        <v>-25603.49000000001</v>
      </c>
      <c r="K32" s="30">
        <f aca="true" t="shared" si="9" ref="K32:K40">SUM(B32:J32)</f>
        <v>-3461630.52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-120957.56</v>
      </c>
      <c r="C33" s="30">
        <f t="shared" si="10"/>
        <v>-81261.68999999999</v>
      </c>
      <c r="D33" s="30">
        <f t="shared" si="10"/>
        <v>-84311.09999999999</v>
      </c>
      <c r="E33" s="30">
        <f t="shared" si="10"/>
        <v>-96272.4</v>
      </c>
      <c r="F33" s="30">
        <f t="shared" si="10"/>
        <v>-53235.6</v>
      </c>
      <c r="G33" s="30">
        <f t="shared" si="10"/>
        <v>-63280.649999999994</v>
      </c>
      <c r="H33" s="30">
        <f t="shared" si="10"/>
        <v>-32112.629999999997</v>
      </c>
      <c r="I33" s="30">
        <f t="shared" si="10"/>
        <v>-82201.17</v>
      </c>
      <c r="J33" s="30">
        <f t="shared" si="10"/>
        <v>-18830.98</v>
      </c>
      <c r="K33" s="30">
        <f t="shared" si="9"/>
        <v>-632463.78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-75460</v>
      </c>
      <c r="C34" s="30">
        <f t="shared" si="11"/>
        <v>-74760.4</v>
      </c>
      <c r="D34" s="30">
        <f t="shared" si="11"/>
        <v>-70470.4</v>
      </c>
      <c r="E34" s="30">
        <f t="shared" si="11"/>
        <v>-50349.2</v>
      </c>
      <c r="F34" s="30">
        <f t="shared" si="11"/>
        <v>-53235.6</v>
      </c>
      <c r="G34" s="30">
        <f t="shared" si="11"/>
        <v>-30060.8</v>
      </c>
      <c r="H34" s="30">
        <f t="shared" si="11"/>
        <v>-26329.6</v>
      </c>
      <c r="I34" s="30">
        <f t="shared" si="11"/>
        <v>-73176.4</v>
      </c>
      <c r="J34" s="30">
        <f t="shared" si="11"/>
        <v>-16046.8</v>
      </c>
      <c r="K34" s="30">
        <f t="shared" si="9"/>
        <v>-469889.1999999999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-45497.56</v>
      </c>
      <c r="C37" s="30">
        <v>-6501.29</v>
      </c>
      <c r="D37" s="30">
        <v>-13840.7</v>
      </c>
      <c r="E37" s="30">
        <v>-45923.2</v>
      </c>
      <c r="F37" s="26">
        <v>0</v>
      </c>
      <c r="G37" s="30">
        <v>-33219.85</v>
      </c>
      <c r="H37" s="30">
        <v>-5783.03</v>
      </c>
      <c r="I37" s="30">
        <v>-9024.77</v>
      </c>
      <c r="J37" s="30">
        <v>-2784.18</v>
      </c>
      <c r="K37" s="30">
        <f t="shared" si="9"/>
        <v>-162574.58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-1724394.23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-1098000</v>
      </c>
      <c r="I38" s="27">
        <f t="shared" si="12"/>
        <v>0</v>
      </c>
      <c r="J38" s="27">
        <f t="shared" si="12"/>
        <v>-6772.510000000009</v>
      </c>
      <c r="K38" s="30">
        <f t="shared" si="9"/>
        <v>-2829166.74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517500</v>
      </c>
      <c r="K46" s="30">
        <f aca="true" t="shared" si="13" ref="K46:K53">SUM(B46:J46)</f>
        <v>517500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1602270.86</v>
      </c>
      <c r="C55" s="27">
        <f t="shared" si="15"/>
        <v>1542580.36</v>
      </c>
      <c r="D55" s="27">
        <f t="shared" si="15"/>
        <v>170129.36999999988</v>
      </c>
      <c r="E55" s="27">
        <f t="shared" si="15"/>
        <v>1153713.6800000002</v>
      </c>
      <c r="F55" s="27">
        <f t="shared" si="15"/>
        <v>1181094</v>
      </c>
      <c r="G55" s="27">
        <f t="shared" si="15"/>
        <v>1290047.98</v>
      </c>
      <c r="H55" s="27">
        <f t="shared" si="15"/>
        <v>99059.8899999999</v>
      </c>
      <c r="I55" s="27">
        <f t="shared" si="15"/>
        <v>1637460.56</v>
      </c>
      <c r="J55" s="27">
        <f t="shared" si="15"/>
        <v>582976.1700000002</v>
      </c>
      <c r="K55" s="20">
        <f>SUM(B55:J55)</f>
        <v>9259332.87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1602270.8599999999</v>
      </c>
      <c r="C61" s="10">
        <f t="shared" si="17"/>
        <v>1542580.36</v>
      </c>
      <c r="D61" s="10">
        <f t="shared" si="17"/>
        <v>170129.37</v>
      </c>
      <c r="E61" s="10">
        <f t="shared" si="17"/>
        <v>1153713.68</v>
      </c>
      <c r="F61" s="10">
        <f t="shared" si="17"/>
        <v>1181094</v>
      </c>
      <c r="G61" s="10">
        <f t="shared" si="17"/>
        <v>1290047.98</v>
      </c>
      <c r="H61" s="10">
        <f t="shared" si="17"/>
        <v>99059.89</v>
      </c>
      <c r="I61" s="10">
        <f>SUM(I62:I74)</f>
        <v>1637460.56</v>
      </c>
      <c r="J61" s="10">
        <f t="shared" si="17"/>
        <v>582976.17</v>
      </c>
      <c r="K61" s="5">
        <f>SUM(K62:K74)</f>
        <v>9259332.87</v>
      </c>
      <c r="L61" s="9"/>
    </row>
    <row r="62" spans="1:12" ht="16.5" customHeight="1">
      <c r="A62" s="7" t="s">
        <v>56</v>
      </c>
      <c r="B62" s="8">
        <v>1402788.14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1402788.14</v>
      </c>
      <c r="L62"/>
    </row>
    <row r="63" spans="1:12" ht="16.5" customHeight="1">
      <c r="A63" s="7" t="s">
        <v>57</v>
      </c>
      <c r="B63" s="8">
        <v>199482.72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199482.72</v>
      </c>
      <c r="L63"/>
    </row>
    <row r="64" spans="1:12" ht="16.5" customHeight="1">
      <c r="A64" s="7" t="s">
        <v>4</v>
      </c>
      <c r="B64" s="6">
        <v>0</v>
      </c>
      <c r="C64" s="8">
        <v>1542580.36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1542580.36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170129.37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170129.37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1153713.68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1153713.68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1181094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1181094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1290047.98</v>
      </c>
      <c r="H68" s="6">
        <v>0</v>
      </c>
      <c r="I68" s="6">
        <v>0</v>
      </c>
      <c r="J68" s="6">
        <v>0</v>
      </c>
      <c r="K68" s="5">
        <f t="shared" si="18"/>
        <v>1290047.98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99059.89</v>
      </c>
      <c r="I69" s="6">
        <v>0</v>
      </c>
      <c r="J69" s="6">
        <v>0</v>
      </c>
      <c r="K69" s="5">
        <f t="shared" si="18"/>
        <v>99059.89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588339.58</v>
      </c>
      <c r="J71" s="6">
        <v>0</v>
      </c>
      <c r="K71" s="5">
        <f t="shared" si="18"/>
        <v>588339.58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1049120.98</v>
      </c>
      <c r="J72" s="6">
        <v>0</v>
      </c>
      <c r="K72" s="5">
        <f t="shared" si="18"/>
        <v>1049120.98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582976.17</v>
      </c>
      <c r="K73" s="5">
        <f t="shared" si="18"/>
        <v>582976.17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2023-12-23T01:11:53Z</dcterms:modified>
  <cp:category/>
  <cp:version/>
  <cp:contentType/>
  <cp:contentStatus/>
</cp:coreProperties>
</file>