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<sst xmlns="http://schemas.openxmlformats.org/spreadsheetml/2006/main" count="83" uniqueCount="82">
  <si>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</si>
  <si>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</si>
  <si>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</si>
  <si>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</si>
  <si>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</si>
  <si>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</si>
  <si>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</si>
  <si>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</si>
  <si>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</si>
  <si>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</si>
  <si>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</si>
  <si>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</si>
  <si>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</si>
  <si>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</si>
  <si>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</si>
  <si>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</si>
  <si>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</si>
  <si>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</si>
  <si>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</si>
  <si>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</si>
  <si>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</si>
  <si>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</si>
  <si>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</si>
  <si>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</si>
  <si>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</si>
  <si>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</si>
  <si>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</si>
  <si>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</si>
  <si>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</si>
  <si>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</si>
  <si>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</si>
  <si>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</si>
  <si>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</si>
  <si>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</si>
  <si>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</si>
  <si>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</si>
  <si>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</si>
  <si>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</si>
  <si>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</si>
  <si>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</si>
  <si>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</si>
  <si>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</si>
  <si>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</si>
  <si>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</si>
  <si>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</si>
  <si>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</si>
  <si>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</si>
  <si>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</si>
  <si>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</si>
  <si>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</si>
  <si>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</si>
  <si>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</si>
  <si>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</si>
  <si>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</si>
  <si>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</si>
  <si>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</si>
  <si>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</si>
  <si>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</si>
  <si>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</si>
  <si>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</si>
  <si>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</si>
  <si>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</si>
  <si>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</si>
  <si>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</si>
  <si>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</si>
  <si>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</si>
  <si>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</si>
  <si>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</si>
  <si>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</si>
  <si>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</si>
  <si>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</si>
  <si>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</si>
  <si>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</si>
  <si>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</si>
  <si>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</si>
  <si>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</si>
  <si>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</si>
  <si>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</si>
  <si>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</si>
  <si>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4. Remuneração Bruta do Operador (4.1 + 4.2 +....+ 4.9)</t>
  </si>
  <si>
    <t>OPERAÇÃO 12/12/23 - VENCIMENTO 19/12/23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</si>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</sst>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343297</v>
      </c>
      <c r="C7" s="46">
        <f aca="true" t="shared" si="0" ref="C7:J7">+C8+C11</f>
        <v>276638</v>
      </c>
      <c r="D7" s="46">
        <f t="shared" si="0"/>
        <v>326286</v>
      </c>
      <c r="E7" s="46">
        <f t="shared" si="0"/>
        <v>189465</v>
      </c>
      <c r="F7" s="46">
        <f t="shared" si="0"/>
        <v>245552</v>
      </c>
      <c r="G7" s="46">
        <f t="shared" si="0"/>
        <v>245148</v>
      </c>
      <c r="H7" s="46">
        <f t="shared" si="0"/>
        <v>273456</v>
      </c>
      <c r="I7" s="46">
        <f t="shared" si="0"/>
        <v>373399</v>
      </c>
      <c r="J7" s="46">
        <f t="shared" si="0"/>
        <v>129094</v>
      </c>
      <c r="K7" s="38">
        <f aca="true" t="shared" si="1" ref="K7:K13">SUM(B7:J7)</f>
        <v>2402335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16731</v>
      </c>
      <c r="C8" s="44">
        <f t="shared" si="2"/>
        <v>17031</v>
      </c>
      <c r="D8" s="44">
        <f t="shared" si="2"/>
        <v>16639</v>
      </c>
      <c r="E8" s="44">
        <f t="shared" si="2"/>
        <v>11504</v>
      </c>
      <c r="F8" s="44">
        <f t="shared" si="2"/>
        <v>11867</v>
      </c>
      <c r="G8" s="44">
        <f t="shared" si="2"/>
        <v>6963</v>
      </c>
      <c r="H8" s="44">
        <f t="shared" si="2"/>
        <v>5871</v>
      </c>
      <c r="I8" s="44">
        <f t="shared" si="2"/>
        <v>17122</v>
      </c>
      <c r="J8" s="44">
        <f t="shared" si="2"/>
        <v>4027</v>
      </c>
      <c r="K8" s="38">
        <f t="shared" si="1"/>
        <v>107755</v>
      </c>
      <c r="L8"/>
      <c r="M8"/>
      <c r="N8"/>
    </row>
    <row r="9" spans="1:14" ht="16.5" customHeight="1">
      <c r="A9" s="22" t="s">
        <v>32</v>
      </c>
      <c r="B9" s="44">
        <v>16675</v>
      </c>
      <c r="C9" s="44">
        <v>17029</v>
      </c>
      <c r="D9" s="44">
        <v>16639</v>
      </c>
      <c r="E9" s="44">
        <v>11185</v>
      </c>
      <c r="F9" s="44">
        <v>11850</v>
      </c>
      <c r="G9" s="44">
        <v>6960</v>
      </c>
      <c r="H9" s="44">
        <v>5871</v>
      </c>
      <c r="I9" s="44">
        <v>17057</v>
      </c>
      <c r="J9" s="44">
        <v>4027</v>
      </c>
      <c r="K9" s="38">
        <f t="shared" si="1"/>
        <v>107293</v>
      </c>
      <c r="L9"/>
      <c r="M9"/>
      <c r="N9"/>
    </row>
    <row r="10" spans="1:14" ht="16.5" customHeight="1">
      <c r="A10" s="22" t="s">
        <v>31</v>
      </c>
      <c r="B10" s="44">
        <v>56</v>
      </c>
      <c r="C10" s="44">
        <v>2</v>
      </c>
      <c r="D10" s="44">
        <v>0</v>
      </c>
      <c r="E10" s="44">
        <v>319</v>
      </c>
      <c r="F10" s="44">
        <v>17</v>
      </c>
      <c r="G10" s="44">
        <v>3</v>
      </c>
      <c r="H10" s="44">
        <v>0</v>
      </c>
      <c r="I10" s="44">
        <v>65</v>
      </c>
      <c r="J10" s="44">
        <v>0</v>
      </c>
      <c r="K10" s="38">
        <f t="shared" si="1"/>
        <v>462</v>
      </c>
      <c r="L10"/>
      <c r="M10"/>
      <c r="N10"/>
    </row>
    <row r="11" spans="1:14" ht="16.5" customHeight="1">
      <c r="A11" s="43" t="s">
        <v>67</v>
      </c>
      <c r="B11" s="42">
        <v>326566</v>
      </c>
      <c r="C11" s="42">
        <v>259607</v>
      </c>
      <c r="D11" s="42">
        <v>309647</v>
      </c>
      <c r="E11" s="42">
        <v>177961</v>
      </c>
      <c r="F11" s="42">
        <v>233685</v>
      </c>
      <c r="G11" s="42">
        <v>238185</v>
      </c>
      <c r="H11" s="42">
        <v>267585</v>
      </c>
      <c r="I11" s="42">
        <v>356277</v>
      </c>
      <c r="J11" s="42">
        <v>125067</v>
      </c>
      <c r="K11" s="38">
        <f t="shared" si="1"/>
        <v>2294580</v>
      </c>
      <c r="L11" s="59"/>
      <c r="M11" s="59"/>
      <c r="N11" s="59"/>
    </row>
    <row r="12" spans="1:14" ht="16.5" customHeight="1">
      <c r="A12" s="22" t="s">
        <v>78</v>
      </c>
      <c r="B12" s="42">
        <v>24257</v>
      </c>
      <c r="C12" s="42">
        <v>21227</v>
      </c>
      <c r="D12" s="42">
        <v>26228</v>
      </c>
      <c r="E12" s="42">
        <v>17933</v>
      </c>
      <c r="F12" s="42">
        <v>14853</v>
      </c>
      <c r="G12" s="42">
        <v>13765</v>
      </c>
      <c r="H12" s="42">
        <v>14358</v>
      </c>
      <c r="I12" s="42">
        <v>20324</v>
      </c>
      <c r="J12" s="42">
        <v>5431</v>
      </c>
      <c r="K12" s="38">
        <f t="shared" si="1"/>
        <v>158376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302309</v>
      </c>
      <c r="C13" s="42">
        <f>+C11-C12</f>
        <v>238380</v>
      </c>
      <c r="D13" s="42">
        <f>+D11-D12</f>
        <v>283419</v>
      </c>
      <c r="E13" s="42">
        <f aca="true" t="shared" si="3" ref="E13:J13">+E11-E12</f>
        <v>160028</v>
      </c>
      <c r="F13" s="42">
        <f t="shared" si="3"/>
        <v>218832</v>
      </c>
      <c r="G13" s="42">
        <f t="shared" si="3"/>
        <v>224420</v>
      </c>
      <c r="H13" s="42">
        <f t="shared" si="3"/>
        <v>253227</v>
      </c>
      <c r="I13" s="42">
        <f t="shared" si="3"/>
        <v>335953</v>
      </c>
      <c r="J13" s="42">
        <f t="shared" si="3"/>
        <v>119636</v>
      </c>
      <c r="K13" s="38">
        <f t="shared" si="1"/>
        <v>2136204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1.072644173854504</v>
      </c>
      <c r="C18" s="39">
        <v>1.14357728070545</v>
      </c>
      <c r="D18" s="39">
        <v>1.072129090431692</v>
      </c>
      <c r="E18" s="39">
        <v>1.323177914512179</v>
      </c>
      <c r="F18" s="39">
        <v>0.964288107387371</v>
      </c>
      <c r="G18" s="39">
        <v>1.052526236070539</v>
      </c>
      <c r="H18" s="39">
        <v>1.069873307795489</v>
      </c>
      <c r="I18" s="39">
        <v>1.036832997424482</v>
      </c>
      <c r="J18" s="39">
        <v>0.980566575265203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79</v>
      </c>
      <c r="B20" s="36">
        <f>SUM(B21:B30)</f>
        <v>1725736.8699999999</v>
      </c>
      <c r="C20" s="36">
        <f aca="true" t="shared" si="4" ref="C20:J20">SUM(C21:C30)</f>
        <v>1627534.89</v>
      </c>
      <c r="D20" s="36">
        <f t="shared" si="4"/>
        <v>1990036.0599999998</v>
      </c>
      <c r="E20" s="36">
        <f t="shared" si="4"/>
        <v>1247190.9800000002</v>
      </c>
      <c r="F20" s="36">
        <f t="shared" si="4"/>
        <v>1238510.8700000003</v>
      </c>
      <c r="G20" s="36">
        <f t="shared" si="4"/>
        <v>1364769.66</v>
      </c>
      <c r="H20" s="36">
        <f t="shared" si="4"/>
        <v>1237352.88</v>
      </c>
      <c r="I20" s="36">
        <f t="shared" si="4"/>
        <v>1700181.9300000004</v>
      </c>
      <c r="J20" s="36">
        <f t="shared" si="4"/>
        <v>610575.93</v>
      </c>
      <c r="K20" s="36">
        <f aca="true" t="shared" si="5" ref="K20:K28">SUM(B20:J20)</f>
        <v>12741890.07</v>
      </c>
      <c r="L20"/>
      <c r="M20"/>
      <c r="N20"/>
    </row>
    <row r="21" spans="1:14" ht="16.5" customHeight="1">
      <c r="A21" s="35" t="s">
        <v>28</v>
      </c>
      <c r="B21" s="58">
        <f>ROUND((B15+B16)*B7,2)</f>
        <v>1549951.63</v>
      </c>
      <c r="C21" s="58">
        <f>ROUND((C15+C16)*C7,2)</f>
        <v>1372124.48</v>
      </c>
      <c r="D21" s="58">
        <f aca="true" t="shared" si="6" ref="D21:J21">ROUND((D15+D16)*D7,2)</f>
        <v>1794083.57</v>
      </c>
      <c r="E21" s="58">
        <f t="shared" si="6"/>
        <v>905756.38</v>
      </c>
      <c r="F21" s="58">
        <f t="shared" si="6"/>
        <v>1242272.12</v>
      </c>
      <c r="G21" s="58">
        <f t="shared" si="6"/>
        <v>1252779.82</v>
      </c>
      <c r="H21" s="58">
        <f t="shared" si="6"/>
        <v>1112692.46</v>
      </c>
      <c r="I21" s="58">
        <f t="shared" si="6"/>
        <v>1534744.57</v>
      </c>
      <c r="J21" s="58">
        <f t="shared" si="6"/>
        <v>600390.38</v>
      </c>
      <c r="K21" s="30">
        <f t="shared" si="5"/>
        <v>11364795.410000002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112594.96</v>
      </c>
      <c r="C22" s="30">
        <f t="shared" si="7"/>
        <v>197005.9</v>
      </c>
      <c r="D22" s="30">
        <f t="shared" si="7"/>
        <v>129405.62</v>
      </c>
      <c r="E22" s="30">
        <f t="shared" si="7"/>
        <v>292720.46</v>
      </c>
      <c r="F22" s="30">
        <f t="shared" si="7"/>
        <v>-44363.89</v>
      </c>
      <c r="G22" s="30">
        <f t="shared" si="7"/>
        <v>65803.81</v>
      </c>
      <c r="H22" s="30">
        <f t="shared" si="7"/>
        <v>77747.5</v>
      </c>
      <c r="I22" s="30">
        <f t="shared" si="7"/>
        <v>56529.24</v>
      </c>
      <c r="J22" s="30">
        <f t="shared" si="7"/>
        <v>-11667.64</v>
      </c>
      <c r="K22" s="30">
        <f t="shared" si="5"/>
        <v>875775.9599999998</v>
      </c>
      <c r="L22"/>
      <c r="M22"/>
      <c r="N22"/>
    </row>
    <row r="23" spans="1:14" ht="16.5" customHeight="1">
      <c r="A23" s="18" t="s">
        <v>26</v>
      </c>
      <c r="B23" s="30">
        <v>58782.36</v>
      </c>
      <c r="C23" s="30">
        <v>52422.46</v>
      </c>
      <c r="D23" s="30">
        <v>58275.7</v>
      </c>
      <c r="E23" s="30">
        <v>41611.86</v>
      </c>
      <c r="F23" s="30">
        <v>36998.56</v>
      </c>
      <c r="G23" s="30">
        <v>42394.95</v>
      </c>
      <c r="H23" s="30">
        <v>41444.87</v>
      </c>
      <c r="I23" s="30">
        <v>66244.61</v>
      </c>
      <c r="J23" s="30">
        <v>19146.82</v>
      </c>
      <c r="K23" s="30">
        <f t="shared" si="5"/>
        <v>417322.19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1386</v>
      </c>
      <c r="C26" s="30">
        <v>1307.03</v>
      </c>
      <c r="D26" s="30">
        <v>1598.39</v>
      </c>
      <c r="E26" s="30">
        <v>1002.06</v>
      </c>
      <c r="F26" s="30">
        <v>993.89</v>
      </c>
      <c r="G26" s="30">
        <v>1094.64</v>
      </c>
      <c r="H26" s="30">
        <v>993.89</v>
      </c>
      <c r="I26" s="30">
        <v>1364.21</v>
      </c>
      <c r="J26" s="30">
        <v>490.14</v>
      </c>
      <c r="K26" s="30">
        <f t="shared" si="5"/>
        <v>10230.25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307.73</v>
      </c>
      <c r="J27" s="30">
        <v>118.26</v>
      </c>
      <c r="K27" s="30">
        <f t="shared" si="5"/>
        <v>2367.7400000000002</v>
      </c>
      <c r="L27" s="59"/>
      <c r="M27" s="59"/>
      <c r="N27" s="59"/>
    </row>
    <row r="28" spans="1:14" ht="16.5" customHeight="1">
      <c r="A28" s="18" t="s">
        <v>77</v>
      </c>
      <c r="B28" s="30">
        <v>896.45</v>
      </c>
      <c r="C28" s="30">
        <v>831.64</v>
      </c>
      <c r="D28" s="30">
        <v>1004.04</v>
      </c>
      <c r="E28" s="30">
        <v>581.53</v>
      </c>
      <c r="F28" s="30">
        <v>603.62</v>
      </c>
      <c r="G28" s="30">
        <v>685.42</v>
      </c>
      <c r="H28" s="30">
        <v>695.63</v>
      </c>
      <c r="I28" s="30">
        <v>986.62</v>
      </c>
      <c r="J28" s="30">
        <v>327.92</v>
      </c>
      <c r="K28" s="30">
        <f t="shared" si="5"/>
        <v>6612.87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36464.85</v>
      </c>
      <c r="J29" s="30">
        <v>0</v>
      </c>
      <c r="K29" s="30">
        <v>38259.08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-174143.53999999998</v>
      </c>
      <c r="C32" s="30">
        <f t="shared" si="8"/>
        <v>-79793.35</v>
      </c>
      <c r="D32" s="30">
        <f t="shared" si="8"/>
        <v>1408090.71</v>
      </c>
      <c r="E32" s="30">
        <f t="shared" si="8"/>
        <v>-148387.95</v>
      </c>
      <c r="F32" s="30">
        <f t="shared" si="8"/>
        <v>-52140</v>
      </c>
      <c r="G32" s="30">
        <f t="shared" si="8"/>
        <v>-100695.24</v>
      </c>
      <c r="H32" s="30">
        <f t="shared" si="8"/>
        <v>1024061.37</v>
      </c>
      <c r="I32" s="30">
        <f t="shared" si="8"/>
        <v>-107988.35</v>
      </c>
      <c r="J32" s="30">
        <f t="shared" si="8"/>
        <v>289347.33</v>
      </c>
      <c r="K32" s="30">
        <f aca="true" t="shared" si="9" ref="K32:K40">SUM(B32:J32)</f>
        <v>2058350.98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-174143.53999999998</v>
      </c>
      <c r="C33" s="30">
        <f t="shared" si="10"/>
        <v>-79793.35</v>
      </c>
      <c r="D33" s="30">
        <f t="shared" si="10"/>
        <v>-98515.06</v>
      </c>
      <c r="E33" s="30">
        <f t="shared" si="10"/>
        <v>-148387.95</v>
      </c>
      <c r="F33" s="30">
        <f t="shared" si="10"/>
        <v>-52140</v>
      </c>
      <c r="G33" s="30">
        <f t="shared" si="10"/>
        <v>-100695.24</v>
      </c>
      <c r="H33" s="30">
        <f t="shared" si="10"/>
        <v>-46938.630000000005</v>
      </c>
      <c r="I33" s="30">
        <f t="shared" si="10"/>
        <v>-107988.35</v>
      </c>
      <c r="J33" s="30">
        <f t="shared" si="10"/>
        <v>-27880.16</v>
      </c>
      <c r="K33" s="30">
        <f t="shared" si="9"/>
        <v>-836482.2799999999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-73370</v>
      </c>
      <c r="C34" s="30">
        <f t="shared" si="11"/>
        <v>-74927.6</v>
      </c>
      <c r="D34" s="30">
        <f t="shared" si="11"/>
        <v>-73211.6</v>
      </c>
      <c r="E34" s="30">
        <f t="shared" si="11"/>
        <v>-49214</v>
      </c>
      <c r="F34" s="30">
        <f t="shared" si="11"/>
        <v>-52140</v>
      </c>
      <c r="G34" s="30">
        <f t="shared" si="11"/>
        <v>-30624</v>
      </c>
      <c r="H34" s="30">
        <f t="shared" si="11"/>
        <v>-25832.4</v>
      </c>
      <c r="I34" s="30">
        <f t="shared" si="11"/>
        <v>-75050.8</v>
      </c>
      <c r="J34" s="30">
        <f t="shared" si="11"/>
        <v>-17718.8</v>
      </c>
      <c r="K34" s="30">
        <f t="shared" si="9"/>
        <v>-472089.2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-100773.54</v>
      </c>
      <c r="C37" s="30">
        <v>-4865.75</v>
      </c>
      <c r="D37" s="30">
        <v>-25303.46</v>
      </c>
      <c r="E37" s="30">
        <v>-99173.95</v>
      </c>
      <c r="F37" s="26">
        <v>0</v>
      </c>
      <c r="G37" s="30">
        <v>-70071.24</v>
      </c>
      <c r="H37" s="30">
        <v>-21106.23</v>
      </c>
      <c r="I37" s="30">
        <v>-32937.55</v>
      </c>
      <c r="J37" s="30">
        <v>-10161.36</v>
      </c>
      <c r="K37" s="30">
        <f t="shared" si="9"/>
        <v>-364393.07999999996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1506605.77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1071000</v>
      </c>
      <c r="I38" s="27">
        <f t="shared" si="12"/>
        <v>0</v>
      </c>
      <c r="J38" s="27">
        <f t="shared" si="12"/>
        <v>317227.49</v>
      </c>
      <c r="K38" s="30">
        <f t="shared" si="9"/>
        <v>2894833.26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3231000</v>
      </c>
      <c r="E46" s="17">
        <v>0</v>
      </c>
      <c r="F46" s="17">
        <v>0</v>
      </c>
      <c r="G46" s="17">
        <v>0</v>
      </c>
      <c r="H46" s="17">
        <v>2169000</v>
      </c>
      <c r="I46" s="17">
        <v>0</v>
      </c>
      <c r="J46" s="17">
        <v>841500</v>
      </c>
      <c r="K46" s="30">
        <f aca="true" t="shared" si="13" ref="K46:K53">SUM(B46:J46)</f>
        <v>6241500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1551593.3299999998</v>
      </c>
      <c r="C55" s="27">
        <f t="shared" si="15"/>
        <v>1547741.5399999998</v>
      </c>
      <c r="D55" s="27">
        <f t="shared" si="15"/>
        <v>3398126.7699999996</v>
      </c>
      <c r="E55" s="27">
        <f t="shared" si="15"/>
        <v>1098803.0300000003</v>
      </c>
      <c r="F55" s="27">
        <f t="shared" si="15"/>
        <v>1186370.8700000003</v>
      </c>
      <c r="G55" s="27">
        <f t="shared" si="15"/>
        <v>1264074.42</v>
      </c>
      <c r="H55" s="27">
        <f t="shared" si="15"/>
        <v>2261414.25</v>
      </c>
      <c r="I55" s="27">
        <f t="shared" si="15"/>
        <v>1592193.5800000003</v>
      </c>
      <c r="J55" s="27">
        <f t="shared" si="15"/>
        <v>899923.26</v>
      </c>
      <c r="K55" s="20">
        <f>SUM(B55:J55)</f>
        <v>14800241.049999999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1551593.33</v>
      </c>
      <c r="C61" s="10">
        <f t="shared" si="17"/>
        <v>1547741.54</v>
      </c>
      <c r="D61" s="10">
        <f t="shared" si="17"/>
        <v>3398126.77</v>
      </c>
      <c r="E61" s="10">
        <f t="shared" si="17"/>
        <v>1098803.03</v>
      </c>
      <c r="F61" s="10">
        <f t="shared" si="17"/>
        <v>1186370.87</v>
      </c>
      <c r="G61" s="10">
        <f t="shared" si="17"/>
        <v>1264074.42</v>
      </c>
      <c r="H61" s="10">
        <f t="shared" si="17"/>
        <v>2261414.25</v>
      </c>
      <c r="I61" s="10">
        <f>SUM(I62:I74)</f>
        <v>1592193.5899999999</v>
      </c>
      <c r="J61" s="10">
        <f t="shared" si="17"/>
        <v>899923.26</v>
      </c>
      <c r="K61" s="5">
        <f>SUM(K62:K74)</f>
        <v>14800241.06</v>
      </c>
      <c r="L61" s="9"/>
    </row>
    <row r="62" spans="1:12" ht="16.5" customHeight="1">
      <c r="A62" s="7" t="s">
        <v>56</v>
      </c>
      <c r="B62" s="8">
        <v>1358575.12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1358575.12</v>
      </c>
      <c r="L62"/>
    </row>
    <row r="63" spans="1:12" ht="16.5" customHeight="1">
      <c r="A63" s="7" t="s">
        <v>57</v>
      </c>
      <c r="B63" s="8">
        <v>193018.21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193018.21</v>
      </c>
      <c r="L63"/>
    </row>
    <row r="64" spans="1:12" ht="16.5" customHeight="1">
      <c r="A64" s="7" t="s">
        <v>4</v>
      </c>
      <c r="B64" s="6">
        <v>0</v>
      </c>
      <c r="C64" s="8">
        <v>1547741.54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1547741.54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3398126.77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3398126.77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1098803.03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1098803.03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1186370.87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1186370.87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1264074.42</v>
      </c>
      <c r="H68" s="6">
        <v>0</v>
      </c>
      <c r="I68" s="6">
        <v>0</v>
      </c>
      <c r="J68" s="6">
        <v>0</v>
      </c>
      <c r="K68" s="5">
        <f t="shared" si="18"/>
        <v>1264074.42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2261414.25</v>
      </c>
      <c r="I69" s="6">
        <v>0</v>
      </c>
      <c r="J69" s="6">
        <v>0</v>
      </c>
      <c r="K69" s="5">
        <f t="shared" si="18"/>
        <v>2261414.25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583857.39</v>
      </c>
      <c r="J71" s="6">
        <v>0</v>
      </c>
      <c r="K71" s="5">
        <f t="shared" si="18"/>
        <v>583857.39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1008336.2</v>
      </c>
      <c r="J72" s="6">
        <v>0</v>
      </c>
      <c r="K72" s="5">
        <f t="shared" si="18"/>
        <v>1008336.2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899923.26</v>
      </c>
      <c r="K73" s="5">
        <f t="shared" si="18"/>
        <v>899923.26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2023-12-18T16:27:36Z</dcterms:modified>
  <cp:category/>
  <cp:version/>
  <cp:contentType/>
  <cp:contentStatus/>
</cp:coreProperties>
</file>