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<sst xmlns="http://schemas.openxmlformats.org/spreadsheetml/2006/main" count="83" uniqueCount="82">
  <si>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</si>
  <si>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</si>
  <si>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</si>
  <si>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</si>
  <si>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</si>
  <si>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</si>
  <si>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</si>
  <si>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</si>
  <si>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</si>
  <si>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</si>
  <si>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</si>
  <si>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</si>
  <si>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</si>
  <si>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</si>
  <si>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</si>
  <si>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</si>
  <si>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</si>
  <si>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</si>
  <si>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</si>
  <si>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</si>
  <si>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</si>
  <si>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</si>
  <si>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</si>
  <si>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</si>
  <si>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</si>
  <si>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</si>
  <si>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</si>
  <si>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</si>
  <si>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</si>
  <si>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</si>
  <si>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</si>
  <si>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</si>
  <si>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</si>
  <si>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</si>
  <si>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</si>
  <si>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</si>
  <si>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</si>
  <si>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</si>
  <si>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</si>
  <si>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</si>
  <si>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</si>
  <si>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</si>
  <si>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</si>
  <si>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</si>
  <si>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</si>
  <si>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</si>
  <si>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</si>
  <si>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</si>
  <si>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</si>
  <si>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</si>
  <si>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</si>
  <si>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</si>
  <si>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</si>
  <si>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</si>
  <si>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</si>
  <si>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</si>
  <si>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</si>
  <si>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</si>
  <si>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</si>
  <si>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</si>
  <si>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</si>
  <si>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</si>
  <si>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</si>
  <si>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</si>
  <si>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</si>
  <si>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</si>
  <si>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</si>
  <si>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</si>
  <si>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</si>
  <si>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</si>
  <si>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</si>
  <si>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</si>
  <si>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</si>
  <si>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</si>
  <si>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</si>
  <si>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</si>
  <si>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</si>
  <si>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</si>
  <si>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</si>
  <si>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4. Remuneração Bruta do Operador (4.1 + 4.2 +....+ 4.9)</t>
  </si>
  <si>
    <t>OPERAÇÃO 05/12/23 - VENCIMENTO 12/12/23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</si>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</sst>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350854</v>
      </c>
      <c r="C7" s="46">
        <f aca="true" t="shared" si="0" ref="C7:J7">+C8+C11</f>
        <v>285437</v>
      </c>
      <c r="D7" s="46">
        <f t="shared" si="0"/>
        <v>341386</v>
      </c>
      <c r="E7" s="46">
        <f t="shared" si="0"/>
        <v>196565</v>
      </c>
      <c r="F7" s="46">
        <f t="shared" si="0"/>
        <v>247568</v>
      </c>
      <c r="G7" s="46">
        <f t="shared" si="0"/>
        <v>236645</v>
      </c>
      <c r="H7" s="46">
        <f t="shared" si="0"/>
        <v>262118</v>
      </c>
      <c r="I7" s="46">
        <f t="shared" si="0"/>
        <v>379593</v>
      </c>
      <c r="J7" s="46">
        <f t="shared" si="0"/>
        <v>123793</v>
      </c>
      <c r="K7" s="38">
        <f aca="true" t="shared" si="1" ref="K7:K13">SUM(B7:J7)</f>
        <v>2423959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16263</v>
      </c>
      <c r="C8" s="44">
        <f t="shared" si="2"/>
        <v>17181</v>
      </c>
      <c r="D8" s="44">
        <f t="shared" si="2"/>
        <v>15878</v>
      </c>
      <c r="E8" s="44">
        <f t="shared" si="2"/>
        <v>11486</v>
      </c>
      <c r="F8" s="44">
        <f t="shared" si="2"/>
        <v>11750</v>
      </c>
      <c r="G8" s="44">
        <f t="shared" si="2"/>
        <v>6770</v>
      </c>
      <c r="H8" s="44">
        <f t="shared" si="2"/>
        <v>5431</v>
      </c>
      <c r="I8" s="44">
        <f t="shared" si="2"/>
        <v>17171</v>
      </c>
      <c r="J8" s="44">
        <f t="shared" si="2"/>
        <v>3645</v>
      </c>
      <c r="K8" s="38">
        <f t="shared" si="1"/>
        <v>105575</v>
      </c>
      <c r="L8"/>
      <c r="M8"/>
      <c r="N8"/>
    </row>
    <row r="9" spans="1:14" ht="16.5" customHeight="1">
      <c r="A9" s="22" t="s">
        <v>32</v>
      </c>
      <c r="B9" s="44">
        <v>16200</v>
      </c>
      <c r="C9" s="44">
        <v>17180</v>
      </c>
      <c r="D9" s="44">
        <v>15876</v>
      </c>
      <c r="E9" s="44">
        <v>11208</v>
      </c>
      <c r="F9" s="44">
        <v>11738</v>
      </c>
      <c r="G9" s="44">
        <v>6770</v>
      </c>
      <c r="H9" s="44">
        <v>5431</v>
      </c>
      <c r="I9" s="44">
        <v>17067</v>
      </c>
      <c r="J9" s="44">
        <v>3645</v>
      </c>
      <c r="K9" s="38">
        <f t="shared" si="1"/>
        <v>105115</v>
      </c>
      <c r="L9"/>
      <c r="M9"/>
      <c r="N9"/>
    </row>
    <row r="10" spans="1:14" ht="16.5" customHeight="1">
      <c r="A10" s="22" t="s">
        <v>31</v>
      </c>
      <c r="B10" s="44">
        <v>63</v>
      </c>
      <c r="C10" s="44">
        <v>1</v>
      </c>
      <c r="D10" s="44">
        <v>2</v>
      </c>
      <c r="E10" s="44">
        <v>278</v>
      </c>
      <c r="F10" s="44">
        <v>12</v>
      </c>
      <c r="G10" s="44">
        <v>0</v>
      </c>
      <c r="H10" s="44">
        <v>0</v>
      </c>
      <c r="I10" s="44">
        <v>104</v>
      </c>
      <c r="J10" s="44">
        <v>0</v>
      </c>
      <c r="K10" s="38">
        <f t="shared" si="1"/>
        <v>460</v>
      </c>
      <c r="L10"/>
      <c r="M10"/>
      <c r="N10"/>
    </row>
    <row r="11" spans="1:14" ht="16.5" customHeight="1">
      <c r="A11" s="43" t="s">
        <v>67</v>
      </c>
      <c r="B11" s="42">
        <v>334591</v>
      </c>
      <c r="C11" s="42">
        <v>268256</v>
      </c>
      <c r="D11" s="42">
        <v>325508</v>
      </c>
      <c r="E11" s="42">
        <v>185079</v>
      </c>
      <c r="F11" s="42">
        <v>235818</v>
      </c>
      <c r="G11" s="42">
        <v>229875</v>
      </c>
      <c r="H11" s="42">
        <v>256687</v>
      </c>
      <c r="I11" s="42">
        <v>362422</v>
      </c>
      <c r="J11" s="42">
        <v>120148</v>
      </c>
      <c r="K11" s="38">
        <f t="shared" si="1"/>
        <v>2318384</v>
      </c>
      <c r="L11" s="59"/>
      <c r="M11" s="59"/>
      <c r="N11" s="59"/>
    </row>
    <row r="12" spans="1:14" ht="16.5" customHeight="1">
      <c r="A12" s="22" t="s">
        <v>78</v>
      </c>
      <c r="B12" s="42">
        <v>24416</v>
      </c>
      <c r="C12" s="42">
        <v>21257</v>
      </c>
      <c r="D12" s="42">
        <v>26408</v>
      </c>
      <c r="E12" s="42">
        <v>18217</v>
      </c>
      <c r="F12" s="42">
        <v>14887</v>
      </c>
      <c r="G12" s="42">
        <v>14040</v>
      </c>
      <c r="H12" s="42">
        <v>13506</v>
      </c>
      <c r="I12" s="42">
        <v>20561</v>
      </c>
      <c r="J12" s="42">
        <v>5463</v>
      </c>
      <c r="K12" s="38">
        <f t="shared" si="1"/>
        <v>158755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310175</v>
      </c>
      <c r="C13" s="42">
        <f>+C11-C12</f>
        <v>246999</v>
      </c>
      <c r="D13" s="42">
        <f>+D11-D12</f>
        <v>299100</v>
      </c>
      <c r="E13" s="42">
        <f aca="true" t="shared" si="3" ref="E13:J13">+E11-E12</f>
        <v>166862</v>
      </c>
      <c r="F13" s="42">
        <f t="shared" si="3"/>
        <v>220931</v>
      </c>
      <c r="G13" s="42">
        <f t="shared" si="3"/>
        <v>215835</v>
      </c>
      <c r="H13" s="42">
        <f t="shared" si="3"/>
        <v>243181</v>
      </c>
      <c r="I13" s="42">
        <f t="shared" si="3"/>
        <v>341861</v>
      </c>
      <c r="J13" s="42">
        <f t="shared" si="3"/>
        <v>114685</v>
      </c>
      <c r="K13" s="38">
        <f t="shared" si="1"/>
        <v>2159629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1.052696874044285</v>
      </c>
      <c r="C18" s="39">
        <v>1.114992222325963</v>
      </c>
      <c r="D18" s="39">
        <v>1.031344136525737</v>
      </c>
      <c r="E18" s="39">
        <v>1.285244240684285</v>
      </c>
      <c r="F18" s="39">
        <v>0.955151300874131</v>
      </c>
      <c r="G18" s="39">
        <v>1.086974285578302</v>
      </c>
      <c r="H18" s="39">
        <v>1.115767692368905</v>
      </c>
      <c r="I18" s="39">
        <v>1.036416310390893</v>
      </c>
      <c r="J18" s="39">
        <v>1.018271885233372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79</v>
      </c>
      <c r="B20" s="36">
        <f>SUM(B21:B30)</f>
        <v>1730539.74</v>
      </c>
      <c r="C20" s="36">
        <f aca="true" t="shared" si="4" ref="C20:J20">SUM(C21:C30)</f>
        <v>1636155.6900000002</v>
      </c>
      <c r="D20" s="36">
        <f t="shared" si="4"/>
        <v>2002432.0599999998</v>
      </c>
      <c r="E20" s="36">
        <f t="shared" si="4"/>
        <v>1257057.9100000001</v>
      </c>
      <c r="F20" s="36">
        <f t="shared" si="4"/>
        <v>1237532.3000000003</v>
      </c>
      <c r="G20" s="36">
        <f t="shared" si="4"/>
        <v>1359684.54</v>
      </c>
      <c r="H20" s="36">
        <f t="shared" si="4"/>
        <v>1236875.9499999997</v>
      </c>
      <c r="I20" s="36">
        <f t="shared" si="4"/>
        <v>1728435.3800000001</v>
      </c>
      <c r="J20" s="36">
        <f t="shared" si="4"/>
        <v>608095.89</v>
      </c>
      <c r="K20" s="36">
        <f aca="true" t="shared" si="5" ref="K20:K28">SUM(B20:J20)</f>
        <v>12796809.460000003</v>
      </c>
      <c r="L20"/>
      <c r="M20"/>
      <c r="N20"/>
    </row>
    <row r="21" spans="1:14" ht="16.5" customHeight="1">
      <c r="A21" s="35" t="s">
        <v>28</v>
      </c>
      <c r="B21" s="58">
        <f>ROUND((B15+B16)*B7,2)</f>
        <v>1584070.72</v>
      </c>
      <c r="C21" s="58">
        <f>ROUND((C15+C16)*C7,2)</f>
        <v>1415767.52</v>
      </c>
      <c r="D21" s="58">
        <f aca="true" t="shared" si="6" ref="D21:J21">ROUND((D15+D16)*D7,2)</f>
        <v>1877110.92</v>
      </c>
      <c r="E21" s="58">
        <f t="shared" si="6"/>
        <v>939698.64</v>
      </c>
      <c r="F21" s="58">
        <f t="shared" si="6"/>
        <v>1252471.27</v>
      </c>
      <c r="G21" s="58">
        <f t="shared" si="6"/>
        <v>1209326.94</v>
      </c>
      <c r="H21" s="58">
        <f t="shared" si="6"/>
        <v>1066558.14</v>
      </c>
      <c r="I21" s="58">
        <f t="shared" si="6"/>
        <v>1560203.15</v>
      </c>
      <c r="J21" s="58">
        <f t="shared" si="6"/>
        <v>575736.48</v>
      </c>
      <c r="K21" s="30">
        <f t="shared" si="5"/>
        <v>11480943.780000001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83475.58</v>
      </c>
      <c r="C22" s="30">
        <f t="shared" si="7"/>
        <v>162802.25</v>
      </c>
      <c r="D22" s="30">
        <f t="shared" si="7"/>
        <v>58836.42</v>
      </c>
      <c r="E22" s="30">
        <f t="shared" si="7"/>
        <v>268043.63</v>
      </c>
      <c r="F22" s="30">
        <f t="shared" si="7"/>
        <v>-56171.71</v>
      </c>
      <c r="G22" s="30">
        <f t="shared" si="7"/>
        <v>105180.35</v>
      </c>
      <c r="H22" s="30">
        <f t="shared" si="7"/>
        <v>123472.97</v>
      </c>
      <c r="I22" s="30">
        <f t="shared" si="7"/>
        <v>56816.84</v>
      </c>
      <c r="J22" s="30">
        <f t="shared" si="7"/>
        <v>10519.79</v>
      </c>
      <c r="K22" s="30">
        <f t="shared" si="5"/>
        <v>812976.12</v>
      </c>
      <c r="L22"/>
      <c r="M22"/>
      <c r="N22"/>
    </row>
    <row r="23" spans="1:14" ht="16.5" customHeight="1">
      <c r="A23" s="18" t="s">
        <v>26</v>
      </c>
      <c r="B23" s="30">
        <v>58590.97</v>
      </c>
      <c r="C23" s="30">
        <v>51606.59</v>
      </c>
      <c r="D23" s="30">
        <v>58213.55</v>
      </c>
      <c r="E23" s="30">
        <v>42213.36</v>
      </c>
      <c r="F23" s="30">
        <v>37634.11</v>
      </c>
      <c r="G23" s="30">
        <v>41397.07</v>
      </c>
      <c r="H23" s="30">
        <v>41384.96</v>
      </c>
      <c r="I23" s="30">
        <v>68219.47</v>
      </c>
      <c r="J23" s="30">
        <v>19138.7</v>
      </c>
      <c r="K23" s="30">
        <f t="shared" si="5"/>
        <v>418398.77999999997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1380.55</v>
      </c>
      <c r="C26" s="30">
        <v>1304.31</v>
      </c>
      <c r="D26" s="30">
        <v>1598.39</v>
      </c>
      <c r="E26" s="30">
        <v>1002.06</v>
      </c>
      <c r="F26" s="30">
        <v>988.44</v>
      </c>
      <c r="G26" s="30">
        <v>1083.74</v>
      </c>
      <c r="H26" s="30">
        <v>985.72</v>
      </c>
      <c r="I26" s="30">
        <v>1377.83</v>
      </c>
      <c r="J26" s="30">
        <v>484.69</v>
      </c>
      <c r="K26" s="30">
        <f t="shared" si="5"/>
        <v>10205.73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831.64</v>
      </c>
      <c r="D28" s="30">
        <v>1004.04</v>
      </c>
      <c r="E28" s="30">
        <v>581.53</v>
      </c>
      <c r="F28" s="30">
        <v>603.62</v>
      </c>
      <c r="G28" s="30">
        <v>685.42</v>
      </c>
      <c r="H28" s="30">
        <v>695.63</v>
      </c>
      <c r="I28" s="30">
        <v>986.06</v>
      </c>
      <c r="J28" s="30">
        <v>327.92</v>
      </c>
      <c r="K28" s="30">
        <f t="shared" si="5"/>
        <v>6612.3099999999995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36984.2</v>
      </c>
      <c r="J29" s="30">
        <v>0</v>
      </c>
      <c r="K29" s="30">
        <v>38259.08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-183864.25</v>
      </c>
      <c r="C32" s="30">
        <f t="shared" si="8"/>
        <v>-81031.05</v>
      </c>
      <c r="D32" s="30">
        <f t="shared" si="8"/>
        <v>1402994.52</v>
      </c>
      <c r="E32" s="30">
        <f t="shared" si="8"/>
        <v>-164491.75</v>
      </c>
      <c r="F32" s="30">
        <f t="shared" si="8"/>
        <v>-51647.2</v>
      </c>
      <c r="G32" s="30">
        <f t="shared" si="8"/>
        <v>-113145.9</v>
      </c>
      <c r="H32" s="30">
        <f t="shared" si="8"/>
        <v>1019609.01</v>
      </c>
      <c r="I32" s="30">
        <f t="shared" si="8"/>
        <v>-118001.77</v>
      </c>
      <c r="J32" s="30">
        <f t="shared" si="8"/>
        <v>287952.52</v>
      </c>
      <c r="K32" s="30">
        <f aca="true" t="shared" si="9" ref="K32:K40">SUM(B32:J32)</f>
        <v>1998374.13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-183864.25</v>
      </c>
      <c r="C33" s="30">
        <f t="shared" si="10"/>
        <v>-81031.05</v>
      </c>
      <c r="D33" s="30">
        <f t="shared" si="10"/>
        <v>-103611.25</v>
      </c>
      <c r="E33" s="30">
        <f t="shared" si="10"/>
        <v>-164491.75</v>
      </c>
      <c r="F33" s="30">
        <f t="shared" si="10"/>
        <v>-51647.2</v>
      </c>
      <c r="G33" s="30">
        <f t="shared" si="10"/>
        <v>-113145.9</v>
      </c>
      <c r="H33" s="30">
        <f t="shared" si="10"/>
        <v>-51390.990000000005</v>
      </c>
      <c r="I33" s="30">
        <f t="shared" si="10"/>
        <v>-118001.77</v>
      </c>
      <c r="J33" s="30">
        <f t="shared" si="10"/>
        <v>-29274.97</v>
      </c>
      <c r="K33" s="30">
        <f t="shared" si="9"/>
        <v>-896459.13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-71280</v>
      </c>
      <c r="C34" s="30">
        <f t="shared" si="11"/>
        <v>-75592</v>
      </c>
      <c r="D34" s="30">
        <f t="shared" si="11"/>
        <v>-69854.4</v>
      </c>
      <c r="E34" s="30">
        <f t="shared" si="11"/>
        <v>-49315.2</v>
      </c>
      <c r="F34" s="30">
        <f t="shared" si="11"/>
        <v>-51647.2</v>
      </c>
      <c r="G34" s="30">
        <f t="shared" si="11"/>
        <v>-29788</v>
      </c>
      <c r="H34" s="30">
        <f t="shared" si="11"/>
        <v>-23896.4</v>
      </c>
      <c r="I34" s="30">
        <f t="shared" si="11"/>
        <v>-75094.8</v>
      </c>
      <c r="J34" s="30">
        <f t="shared" si="11"/>
        <v>-16038</v>
      </c>
      <c r="K34" s="30">
        <f t="shared" si="9"/>
        <v>-462506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-112584.25</v>
      </c>
      <c r="C37" s="30">
        <v>-5439.05</v>
      </c>
      <c r="D37" s="30">
        <v>-33756.85</v>
      </c>
      <c r="E37" s="30">
        <v>-115176.55</v>
      </c>
      <c r="F37" s="26">
        <v>0</v>
      </c>
      <c r="G37" s="30">
        <v>-83357.9</v>
      </c>
      <c r="H37" s="30">
        <v>-27494.59</v>
      </c>
      <c r="I37" s="30">
        <v>-42906.97</v>
      </c>
      <c r="J37" s="30">
        <v>-13236.97</v>
      </c>
      <c r="K37" s="30">
        <f t="shared" si="9"/>
        <v>-433953.13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1506605.77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1071000</v>
      </c>
      <c r="I38" s="27">
        <f t="shared" si="12"/>
        <v>0</v>
      </c>
      <c r="J38" s="27">
        <f t="shared" si="12"/>
        <v>317227.49</v>
      </c>
      <c r="K38" s="30">
        <f t="shared" si="9"/>
        <v>2894833.26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3231000</v>
      </c>
      <c r="E46" s="17">
        <v>0</v>
      </c>
      <c r="F46" s="17">
        <v>0</v>
      </c>
      <c r="G46" s="17">
        <v>0</v>
      </c>
      <c r="H46" s="17">
        <v>2169000</v>
      </c>
      <c r="I46" s="17">
        <v>0</v>
      </c>
      <c r="J46" s="17">
        <v>841500</v>
      </c>
      <c r="K46" s="30">
        <f aca="true" t="shared" si="13" ref="K46:K53">SUM(B46:J46)</f>
        <v>6241500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1546675.49</v>
      </c>
      <c r="C55" s="27">
        <f t="shared" si="15"/>
        <v>1555124.6400000001</v>
      </c>
      <c r="D55" s="27">
        <f t="shared" si="15"/>
        <v>3405426.58</v>
      </c>
      <c r="E55" s="27">
        <f t="shared" si="15"/>
        <v>1092566.1600000001</v>
      </c>
      <c r="F55" s="27">
        <f t="shared" si="15"/>
        <v>1185885.1000000003</v>
      </c>
      <c r="G55" s="27">
        <f t="shared" si="15"/>
        <v>1246538.6400000001</v>
      </c>
      <c r="H55" s="27">
        <f t="shared" si="15"/>
        <v>2256484.96</v>
      </c>
      <c r="I55" s="27">
        <f t="shared" si="15"/>
        <v>1610433.61</v>
      </c>
      <c r="J55" s="27">
        <f t="shared" si="15"/>
        <v>896048.41</v>
      </c>
      <c r="K55" s="20">
        <f>SUM(B55:J55)</f>
        <v>14795183.59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1546675.49</v>
      </c>
      <c r="C61" s="10">
        <f t="shared" si="17"/>
        <v>1555124.64</v>
      </c>
      <c r="D61" s="10">
        <f t="shared" si="17"/>
        <v>3405426.58</v>
      </c>
      <c r="E61" s="10">
        <f t="shared" si="17"/>
        <v>1092566.15</v>
      </c>
      <c r="F61" s="10">
        <f t="shared" si="17"/>
        <v>1185885.1</v>
      </c>
      <c r="G61" s="10">
        <f t="shared" si="17"/>
        <v>1246538.64</v>
      </c>
      <c r="H61" s="10">
        <f t="shared" si="17"/>
        <v>2256484.96</v>
      </c>
      <c r="I61" s="10">
        <f>SUM(I62:I74)</f>
        <v>1610433.6099999999</v>
      </c>
      <c r="J61" s="10">
        <f t="shared" si="17"/>
        <v>896048.41</v>
      </c>
      <c r="K61" s="5">
        <f>SUM(K62:K74)</f>
        <v>14795183.579999998</v>
      </c>
      <c r="L61" s="9"/>
    </row>
    <row r="62" spans="1:12" ht="16.5" customHeight="1">
      <c r="A62" s="7" t="s">
        <v>56</v>
      </c>
      <c r="B62" s="8">
        <v>1356125.07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1356125.07</v>
      </c>
      <c r="L62"/>
    </row>
    <row r="63" spans="1:12" ht="16.5" customHeight="1">
      <c r="A63" s="7" t="s">
        <v>57</v>
      </c>
      <c r="B63" s="8">
        <v>190550.42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190550.42</v>
      </c>
      <c r="L63"/>
    </row>
    <row r="64" spans="1:12" ht="16.5" customHeight="1">
      <c r="A64" s="7" t="s">
        <v>4</v>
      </c>
      <c r="B64" s="6">
        <v>0</v>
      </c>
      <c r="C64" s="8">
        <v>1555124.64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1555124.64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3405426.58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3405426.58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1092566.15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1092566.15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1185885.1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1185885.1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1246538.64</v>
      </c>
      <c r="H68" s="6">
        <v>0</v>
      </c>
      <c r="I68" s="6">
        <v>0</v>
      </c>
      <c r="J68" s="6">
        <v>0</v>
      </c>
      <c r="K68" s="5">
        <f t="shared" si="18"/>
        <v>1246538.64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2256484.96</v>
      </c>
      <c r="I69" s="6">
        <v>0</v>
      </c>
      <c r="J69" s="6">
        <v>0</v>
      </c>
      <c r="K69" s="5">
        <f t="shared" si="18"/>
        <v>2256484.96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600208.61</v>
      </c>
      <c r="J71" s="6">
        <v>0</v>
      </c>
      <c r="K71" s="5">
        <f t="shared" si="18"/>
        <v>600208.61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1010225</v>
      </c>
      <c r="J72" s="6">
        <v>0</v>
      </c>
      <c r="K72" s="5">
        <f t="shared" si="18"/>
        <v>1010225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896048.41</v>
      </c>
      <c r="K73" s="5">
        <f t="shared" si="18"/>
        <v>896048.41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2023-12-11T19:19:20Z</dcterms:modified>
  <cp:category/>
  <cp:version/>
  <cp:contentType/>
  <cp:contentStatus/>
</cp:coreProperties>
</file>