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<sst xmlns="http://schemas.openxmlformats.org/spreadsheetml/2006/main" count="83" uniqueCount="82">
  <si>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</si>
  <si>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</si>
  <si>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</si>
  <si>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</si>
  <si>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</si>
  <si>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</si>
  <si>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</si>
  <si>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</si>
  <si>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</si>
  <si>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</si>
  <si>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</si>
  <si>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</si>
  <si>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</si>
  <si>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</si>
  <si>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</si>
  <si>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</si>
  <si>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</si>
  <si>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</si>
  <si>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</si>
  <si>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</si>
  <si>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</si>
  <si>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</si>
  <si>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</si>
  <si>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</si>
  <si>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</si>
  <si>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</si>
  <si>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</si>
  <si>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</si>
  <si>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</si>
  <si>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</si>
  <si>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</si>
  <si>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</si>
  <si>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</si>
  <si>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</si>
  <si>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</si>
  <si>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</si>
  <si>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</si>
  <si>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</si>
  <si>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</si>
  <si>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</si>
  <si>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</si>
  <si>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</si>
  <si>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</si>
  <si>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</si>
  <si>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</si>
  <si>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</si>
  <si>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</si>
  <si>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</si>
  <si>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</si>
  <si>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</si>
  <si>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</si>
  <si>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</si>
  <si>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</si>
  <si>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</si>
  <si>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</si>
  <si>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</si>
  <si>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</si>
  <si>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</si>
  <si>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</si>
  <si>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</si>
  <si>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</si>
  <si>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</si>
  <si>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</si>
  <si>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</si>
  <si>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</si>
  <si>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</si>
  <si>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</si>
  <si>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</si>
  <si>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</si>
  <si>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</si>
  <si>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</si>
  <si>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</si>
  <si>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</si>
  <si>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</si>
  <si>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</si>
  <si>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</si>
  <si>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</si>
  <si>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</si>
  <si>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</si>
  <si>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4. Remuneração Bruta do Operador (4.1 + 4.2 +....+ 4.9)</t>
  </si>
  <si>
    <t>OPERAÇÃO 04/12/23 - VENCIMENTO 11/12/23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</si>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</sst>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332768</v>
      </c>
      <c r="C7" s="46">
        <f aca="true" t="shared" si="0" ref="C7:J7">+C8+C11</f>
        <v>270529</v>
      </c>
      <c r="D7" s="46">
        <f t="shared" si="0"/>
        <v>309484</v>
      </c>
      <c r="E7" s="46">
        <f t="shared" si="0"/>
        <v>184147</v>
      </c>
      <c r="F7" s="46">
        <f t="shared" si="0"/>
        <v>236055</v>
      </c>
      <c r="G7" s="46">
        <f t="shared" si="0"/>
        <v>225430</v>
      </c>
      <c r="H7" s="46">
        <f t="shared" si="0"/>
        <v>247979</v>
      </c>
      <c r="I7" s="46">
        <f t="shared" si="0"/>
        <v>361099</v>
      </c>
      <c r="J7" s="46">
        <f t="shared" si="0"/>
        <v>118845</v>
      </c>
      <c r="K7" s="38">
        <f aca="true" t="shared" si="1" ref="K7:K13">SUM(B7:J7)</f>
        <v>2286336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16551</v>
      </c>
      <c r="C8" s="44">
        <f t="shared" si="2"/>
        <v>17259</v>
      </c>
      <c r="D8" s="44">
        <f t="shared" si="2"/>
        <v>16331</v>
      </c>
      <c r="E8" s="44">
        <f t="shared" si="2"/>
        <v>11257</v>
      </c>
      <c r="F8" s="44">
        <f t="shared" si="2"/>
        <v>11932</v>
      </c>
      <c r="G8" s="44">
        <f t="shared" si="2"/>
        <v>7110</v>
      </c>
      <c r="H8" s="44">
        <f t="shared" si="2"/>
        <v>5585</v>
      </c>
      <c r="I8" s="44">
        <f t="shared" si="2"/>
        <v>16881</v>
      </c>
      <c r="J8" s="44">
        <f t="shared" si="2"/>
        <v>3548</v>
      </c>
      <c r="K8" s="38">
        <f t="shared" si="1"/>
        <v>106454</v>
      </c>
      <c r="L8"/>
      <c r="M8"/>
      <c r="N8"/>
    </row>
    <row r="9" spans="1:14" ht="16.5" customHeight="1">
      <c r="A9" s="22" t="s">
        <v>32</v>
      </c>
      <c r="B9" s="44">
        <v>16497</v>
      </c>
      <c r="C9" s="44">
        <v>17257</v>
      </c>
      <c r="D9" s="44">
        <v>16330</v>
      </c>
      <c r="E9" s="44">
        <v>10991</v>
      </c>
      <c r="F9" s="44">
        <v>11912</v>
      </c>
      <c r="G9" s="44">
        <v>7110</v>
      </c>
      <c r="H9" s="44">
        <v>5585</v>
      </c>
      <c r="I9" s="44">
        <v>16789</v>
      </c>
      <c r="J9" s="44">
        <v>3548</v>
      </c>
      <c r="K9" s="38">
        <f t="shared" si="1"/>
        <v>106019</v>
      </c>
      <c r="L9"/>
      <c r="M9"/>
      <c r="N9"/>
    </row>
    <row r="10" spans="1:14" ht="16.5" customHeight="1">
      <c r="A10" s="22" t="s">
        <v>31</v>
      </c>
      <c r="B10" s="44">
        <v>54</v>
      </c>
      <c r="C10" s="44">
        <v>2</v>
      </c>
      <c r="D10" s="44">
        <v>1</v>
      </c>
      <c r="E10" s="44">
        <v>266</v>
      </c>
      <c r="F10" s="44">
        <v>20</v>
      </c>
      <c r="G10" s="44">
        <v>0</v>
      </c>
      <c r="H10" s="44">
        <v>0</v>
      </c>
      <c r="I10" s="44">
        <v>92</v>
      </c>
      <c r="J10" s="44">
        <v>0</v>
      </c>
      <c r="K10" s="38">
        <f t="shared" si="1"/>
        <v>435</v>
      </c>
      <c r="L10"/>
      <c r="M10"/>
      <c r="N10"/>
    </row>
    <row r="11" spans="1:14" ht="16.5" customHeight="1">
      <c r="A11" s="43" t="s">
        <v>67</v>
      </c>
      <c r="B11" s="42">
        <v>316217</v>
      </c>
      <c r="C11" s="42">
        <v>253270</v>
      </c>
      <c r="D11" s="42">
        <v>293153</v>
      </c>
      <c r="E11" s="42">
        <v>172890</v>
      </c>
      <c r="F11" s="42">
        <v>224123</v>
      </c>
      <c r="G11" s="42">
        <v>218320</v>
      </c>
      <c r="H11" s="42">
        <v>242394</v>
      </c>
      <c r="I11" s="42">
        <v>344218</v>
      </c>
      <c r="J11" s="42">
        <v>115297</v>
      </c>
      <c r="K11" s="38">
        <f t="shared" si="1"/>
        <v>2179882</v>
      </c>
      <c r="L11" s="59"/>
      <c r="M11" s="59"/>
      <c r="N11" s="59"/>
    </row>
    <row r="12" spans="1:14" ht="16.5" customHeight="1">
      <c r="A12" s="22" t="s">
        <v>78</v>
      </c>
      <c r="B12" s="42">
        <v>21883</v>
      </c>
      <c r="C12" s="42">
        <v>19633</v>
      </c>
      <c r="D12" s="42">
        <v>24305</v>
      </c>
      <c r="E12" s="42">
        <v>16652</v>
      </c>
      <c r="F12" s="42">
        <v>14107</v>
      </c>
      <c r="G12" s="42">
        <v>12873</v>
      </c>
      <c r="H12" s="42">
        <v>12670</v>
      </c>
      <c r="I12" s="42">
        <v>19393</v>
      </c>
      <c r="J12" s="42">
        <v>5410</v>
      </c>
      <c r="K12" s="38">
        <f t="shared" si="1"/>
        <v>146926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294334</v>
      </c>
      <c r="C13" s="42">
        <f>+C11-C12</f>
        <v>233637</v>
      </c>
      <c r="D13" s="42">
        <f>+D11-D12</f>
        <v>268848</v>
      </c>
      <c r="E13" s="42">
        <f aca="true" t="shared" si="3" ref="E13:J13">+E11-E12</f>
        <v>156238</v>
      </c>
      <c r="F13" s="42">
        <f t="shared" si="3"/>
        <v>210016</v>
      </c>
      <c r="G13" s="42">
        <f t="shared" si="3"/>
        <v>205447</v>
      </c>
      <c r="H13" s="42">
        <f t="shared" si="3"/>
        <v>229724</v>
      </c>
      <c r="I13" s="42">
        <f t="shared" si="3"/>
        <v>324825</v>
      </c>
      <c r="J13" s="42">
        <f t="shared" si="3"/>
        <v>109887</v>
      </c>
      <c r="K13" s="38">
        <f t="shared" si="1"/>
        <v>2032956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1.100913680313512</v>
      </c>
      <c r="C18" s="39">
        <v>1.16646357690246</v>
      </c>
      <c r="D18" s="39">
        <v>1.11543647853046</v>
      </c>
      <c r="E18" s="39">
        <v>1.351450005717542</v>
      </c>
      <c r="F18" s="39">
        <v>0.990915079984843</v>
      </c>
      <c r="G18" s="39">
        <v>1.106569173197757</v>
      </c>
      <c r="H18" s="39">
        <v>1.15734781422392</v>
      </c>
      <c r="I18" s="39">
        <v>1.073060383136539</v>
      </c>
      <c r="J18" s="39">
        <v>1.052318232922086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79</v>
      </c>
      <c r="B20" s="36">
        <f>SUM(B21:B30)</f>
        <v>1716594.88</v>
      </c>
      <c r="C20" s="36">
        <f aca="true" t="shared" si="4" ref="C20:J20">SUM(C21:C30)</f>
        <v>1622409.55</v>
      </c>
      <c r="D20" s="36">
        <f t="shared" si="4"/>
        <v>1963140.4200000002</v>
      </c>
      <c r="E20" s="36">
        <f t="shared" si="4"/>
        <v>1237571.8800000001</v>
      </c>
      <c r="F20" s="36">
        <f t="shared" si="4"/>
        <v>1224069.6100000003</v>
      </c>
      <c r="G20" s="36">
        <f t="shared" si="4"/>
        <v>1318118.15</v>
      </c>
      <c r="H20" s="36">
        <f t="shared" si="4"/>
        <v>1213618.5299999998</v>
      </c>
      <c r="I20" s="36">
        <f t="shared" si="4"/>
        <v>1703523.62</v>
      </c>
      <c r="J20" s="36">
        <f t="shared" si="4"/>
        <v>603886.2800000001</v>
      </c>
      <c r="K20" s="36">
        <f aca="true" t="shared" si="5" ref="K20:K28">SUM(B20:J20)</f>
        <v>12602932.92</v>
      </c>
      <c r="L20"/>
      <c r="M20"/>
      <c r="N20"/>
    </row>
    <row r="21" spans="1:14" ht="16.5" customHeight="1">
      <c r="A21" s="35" t="s">
        <v>28</v>
      </c>
      <c r="B21" s="58">
        <f>ROUND((B15+B16)*B7,2)</f>
        <v>1502414.24</v>
      </c>
      <c r="C21" s="58">
        <f>ROUND((C15+C16)*C7,2)</f>
        <v>1341823.84</v>
      </c>
      <c r="D21" s="58">
        <f aca="true" t="shared" si="6" ref="D21:J21">ROUND((D15+D16)*D7,2)</f>
        <v>1701697.77</v>
      </c>
      <c r="E21" s="58">
        <f t="shared" si="6"/>
        <v>880333.15</v>
      </c>
      <c r="F21" s="58">
        <f t="shared" si="6"/>
        <v>1194225.85</v>
      </c>
      <c r="G21" s="58">
        <f t="shared" si="6"/>
        <v>1152014.93</v>
      </c>
      <c r="H21" s="58">
        <f t="shared" si="6"/>
        <v>1009026.55</v>
      </c>
      <c r="I21" s="58">
        <f t="shared" si="6"/>
        <v>1484189.11</v>
      </c>
      <c r="J21" s="58">
        <f t="shared" si="6"/>
        <v>552724.33</v>
      </c>
      <c r="K21" s="30">
        <f t="shared" si="5"/>
        <v>10818449.77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151614.15</v>
      </c>
      <c r="C22" s="30">
        <f t="shared" si="7"/>
        <v>223364.8</v>
      </c>
      <c r="D22" s="30">
        <f t="shared" si="7"/>
        <v>196438</v>
      </c>
      <c r="E22" s="30">
        <f t="shared" si="7"/>
        <v>309393.09</v>
      </c>
      <c r="F22" s="30">
        <f t="shared" si="7"/>
        <v>-10849.45</v>
      </c>
      <c r="G22" s="30">
        <f t="shared" si="7"/>
        <v>122769.28</v>
      </c>
      <c r="H22" s="30">
        <f t="shared" si="7"/>
        <v>158768.12</v>
      </c>
      <c r="I22" s="30">
        <f t="shared" si="7"/>
        <v>108435.43</v>
      </c>
      <c r="J22" s="30">
        <f t="shared" si="7"/>
        <v>28917.56</v>
      </c>
      <c r="K22" s="30">
        <f t="shared" si="5"/>
        <v>1288850.9800000002</v>
      </c>
      <c r="L22"/>
      <c r="M22"/>
      <c r="N22"/>
    </row>
    <row r="23" spans="1:14" ht="16.5" customHeight="1">
      <c r="A23" s="18" t="s">
        <v>26</v>
      </c>
      <c r="B23" s="30">
        <v>58155.85</v>
      </c>
      <c r="C23" s="30">
        <v>51233.42</v>
      </c>
      <c r="D23" s="30">
        <v>56744.37</v>
      </c>
      <c r="E23" s="30">
        <v>40743.36</v>
      </c>
      <c r="F23" s="30">
        <v>37091.86</v>
      </c>
      <c r="G23" s="30">
        <v>39570.09</v>
      </c>
      <c r="H23" s="30">
        <v>40369.43</v>
      </c>
      <c r="I23" s="30">
        <v>68003.13</v>
      </c>
      <c r="J23" s="30">
        <v>19540.75</v>
      </c>
      <c r="K23" s="30">
        <f t="shared" si="5"/>
        <v>411452.25999999995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1388.72</v>
      </c>
      <c r="C26" s="30">
        <v>1312.47</v>
      </c>
      <c r="D26" s="30">
        <v>1587.5</v>
      </c>
      <c r="E26" s="30">
        <v>1002.06</v>
      </c>
      <c r="F26" s="30">
        <v>991.16</v>
      </c>
      <c r="G26" s="30">
        <v>1067.41</v>
      </c>
      <c r="H26" s="30">
        <v>980.27</v>
      </c>
      <c r="I26" s="30">
        <v>1377.83</v>
      </c>
      <c r="J26" s="30">
        <v>487.41</v>
      </c>
      <c r="K26" s="30">
        <f t="shared" si="5"/>
        <v>10194.83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831.64</v>
      </c>
      <c r="D28" s="30">
        <v>1004.04</v>
      </c>
      <c r="E28" s="30">
        <v>581.53</v>
      </c>
      <c r="F28" s="30">
        <v>603.62</v>
      </c>
      <c r="G28" s="30">
        <v>685.42</v>
      </c>
      <c r="H28" s="30">
        <v>695.63</v>
      </c>
      <c r="I28" s="30">
        <v>986.06</v>
      </c>
      <c r="J28" s="30">
        <v>327.92</v>
      </c>
      <c r="K28" s="30">
        <f t="shared" si="5"/>
        <v>6612.3099999999995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36684.23</v>
      </c>
      <c r="J29" s="30">
        <v>0</v>
      </c>
      <c r="K29" s="30">
        <v>38259.08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-126989.32</v>
      </c>
      <c r="C32" s="30">
        <f t="shared" si="8"/>
        <v>-82876.55</v>
      </c>
      <c r="D32" s="30">
        <f t="shared" si="8"/>
        <v>-111719.97999999998</v>
      </c>
      <c r="E32" s="30">
        <f t="shared" si="8"/>
        <v>-102444.70000000001</v>
      </c>
      <c r="F32" s="30">
        <f t="shared" si="8"/>
        <v>-52412.8</v>
      </c>
      <c r="G32" s="30">
        <f t="shared" si="8"/>
        <v>-68085.55</v>
      </c>
      <c r="H32" s="30">
        <f t="shared" si="8"/>
        <v>-37057.28</v>
      </c>
      <c r="I32" s="30">
        <f t="shared" si="8"/>
        <v>-93352.52</v>
      </c>
      <c r="J32" s="30">
        <f t="shared" si="8"/>
        <v>-28393.64000000001</v>
      </c>
      <c r="K32" s="30">
        <f aca="true" t="shared" si="9" ref="K32:K40">SUM(B32:J32)</f>
        <v>-703332.3400000001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-126989.32</v>
      </c>
      <c r="C33" s="30">
        <f t="shared" si="10"/>
        <v>-82876.55</v>
      </c>
      <c r="D33" s="30">
        <f t="shared" si="10"/>
        <v>-88325.75</v>
      </c>
      <c r="E33" s="30">
        <f t="shared" si="10"/>
        <v>-102444.70000000001</v>
      </c>
      <c r="F33" s="30">
        <f t="shared" si="10"/>
        <v>-52412.8</v>
      </c>
      <c r="G33" s="30">
        <f t="shared" si="10"/>
        <v>-68085.55</v>
      </c>
      <c r="H33" s="30">
        <f t="shared" si="10"/>
        <v>-37057.28</v>
      </c>
      <c r="I33" s="30">
        <f t="shared" si="10"/>
        <v>-93352.52</v>
      </c>
      <c r="J33" s="30">
        <f t="shared" si="10"/>
        <v>-21621.13</v>
      </c>
      <c r="K33" s="30">
        <f t="shared" si="9"/>
        <v>-673165.6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-72586.8</v>
      </c>
      <c r="C34" s="30">
        <f t="shared" si="11"/>
        <v>-75930.8</v>
      </c>
      <c r="D34" s="30">
        <f t="shared" si="11"/>
        <v>-71852</v>
      </c>
      <c r="E34" s="30">
        <f t="shared" si="11"/>
        <v>-48360.4</v>
      </c>
      <c r="F34" s="30">
        <f t="shared" si="11"/>
        <v>-52412.8</v>
      </c>
      <c r="G34" s="30">
        <f t="shared" si="11"/>
        <v>-31284</v>
      </c>
      <c r="H34" s="30">
        <f t="shared" si="11"/>
        <v>-24574</v>
      </c>
      <c r="I34" s="30">
        <f t="shared" si="11"/>
        <v>-73871.6</v>
      </c>
      <c r="J34" s="30">
        <f t="shared" si="11"/>
        <v>-15611.2</v>
      </c>
      <c r="K34" s="30">
        <f t="shared" si="9"/>
        <v>-466483.60000000003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-54402.52</v>
      </c>
      <c r="C37" s="30">
        <v>-6945.75</v>
      </c>
      <c r="D37" s="30">
        <v>-16473.75</v>
      </c>
      <c r="E37" s="30">
        <v>-54084.3</v>
      </c>
      <c r="F37" s="26">
        <v>0</v>
      </c>
      <c r="G37" s="30">
        <v>-36801.55</v>
      </c>
      <c r="H37" s="30">
        <v>-12483.28</v>
      </c>
      <c r="I37" s="30">
        <v>-19480.92</v>
      </c>
      <c r="J37" s="30">
        <v>-6009.93</v>
      </c>
      <c r="K37" s="30">
        <f t="shared" si="9"/>
        <v>-206682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-23394.22999999998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0</v>
      </c>
      <c r="I38" s="27">
        <f t="shared" si="12"/>
        <v>0</v>
      </c>
      <c r="J38" s="27">
        <f t="shared" si="12"/>
        <v>-6772.510000000009</v>
      </c>
      <c r="K38" s="30">
        <f t="shared" si="9"/>
        <v>-30166.73999999999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1589605.5599999998</v>
      </c>
      <c r="C55" s="27">
        <f t="shared" si="15"/>
        <v>1539533</v>
      </c>
      <c r="D55" s="27">
        <f t="shared" si="15"/>
        <v>1851420.4400000002</v>
      </c>
      <c r="E55" s="27">
        <f t="shared" si="15"/>
        <v>1135127.1800000002</v>
      </c>
      <c r="F55" s="27">
        <f t="shared" si="15"/>
        <v>1171656.8100000003</v>
      </c>
      <c r="G55" s="27">
        <f t="shared" si="15"/>
        <v>1250032.5999999999</v>
      </c>
      <c r="H55" s="27">
        <f t="shared" si="15"/>
        <v>1176561.2499999998</v>
      </c>
      <c r="I55" s="27">
        <f t="shared" si="15"/>
        <v>1610171.1</v>
      </c>
      <c r="J55" s="27">
        <f t="shared" si="15"/>
        <v>575492.6400000001</v>
      </c>
      <c r="K55" s="20">
        <f>SUM(B55:J55)</f>
        <v>11899600.58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1589605.56</v>
      </c>
      <c r="C61" s="10">
        <f t="shared" si="17"/>
        <v>1539533</v>
      </c>
      <c r="D61" s="10">
        <f t="shared" si="17"/>
        <v>1851420.44</v>
      </c>
      <c r="E61" s="10">
        <f t="shared" si="17"/>
        <v>1135127.18</v>
      </c>
      <c r="F61" s="10">
        <f t="shared" si="17"/>
        <v>1171656.81</v>
      </c>
      <c r="G61" s="10">
        <f t="shared" si="17"/>
        <v>1250032.6</v>
      </c>
      <c r="H61" s="10">
        <f t="shared" si="17"/>
        <v>1176561.25</v>
      </c>
      <c r="I61" s="10">
        <f>SUM(I62:I74)</f>
        <v>1610171.0899999999</v>
      </c>
      <c r="J61" s="10">
        <f t="shared" si="17"/>
        <v>575492.64</v>
      </c>
      <c r="K61" s="5">
        <f>SUM(K62:K74)</f>
        <v>11899600.57</v>
      </c>
      <c r="L61" s="9"/>
    </row>
    <row r="62" spans="1:12" ht="16.5" customHeight="1">
      <c r="A62" s="7" t="s">
        <v>56</v>
      </c>
      <c r="B62" s="8">
        <v>1394719.92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1394719.92</v>
      </c>
      <c r="L62"/>
    </row>
    <row r="63" spans="1:12" ht="16.5" customHeight="1">
      <c r="A63" s="7" t="s">
        <v>57</v>
      </c>
      <c r="B63" s="8">
        <v>194885.64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194885.64</v>
      </c>
      <c r="L63"/>
    </row>
    <row r="64" spans="1:12" ht="16.5" customHeight="1">
      <c r="A64" s="7" t="s">
        <v>4</v>
      </c>
      <c r="B64" s="6">
        <v>0</v>
      </c>
      <c r="C64" s="8">
        <v>1539533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1539533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1851420.44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1851420.44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1135127.18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1135127.18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1171656.81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1171656.81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1250032.6</v>
      </c>
      <c r="H68" s="6">
        <v>0</v>
      </c>
      <c r="I68" s="6">
        <v>0</v>
      </c>
      <c r="J68" s="6">
        <v>0</v>
      </c>
      <c r="K68" s="5">
        <f t="shared" si="18"/>
        <v>1250032.6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1176561.25</v>
      </c>
      <c r="I69" s="6">
        <v>0</v>
      </c>
      <c r="J69" s="6">
        <v>0</v>
      </c>
      <c r="K69" s="5">
        <f t="shared" si="18"/>
        <v>1176561.25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575958.2</v>
      </c>
      <c r="J71" s="6">
        <v>0</v>
      </c>
      <c r="K71" s="5">
        <f t="shared" si="18"/>
        <v>575958.2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1034212.89</v>
      </c>
      <c r="J72" s="6">
        <v>0</v>
      </c>
      <c r="K72" s="5">
        <f t="shared" si="18"/>
        <v>1034212.89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575492.64</v>
      </c>
      <c r="K73" s="5">
        <f t="shared" si="18"/>
        <v>575492.64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2023-12-08T17:24:55Z</dcterms:modified>
  <cp:category/>
  <cp:version/>
  <cp:contentType/>
  <cp:contentStatus/>
</cp:coreProperties>
</file>