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<sst xmlns="http://schemas.openxmlformats.org/spreadsheetml/2006/main" count="83" uniqueCount="82">
  <si>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</si>
  <si>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</si>
  <si>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</si>
  <si>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</si>
  <si>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</si>
  <si>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</si>
  <si>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</si>
  <si>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</si>
  <si>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</si>
  <si>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</si>
  <si>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</si>
  <si>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</si>
  <si>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</si>
  <si>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</si>
  <si>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</si>
  <si>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</si>
  <si>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</si>
  <si>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</si>
  <si>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</si>
  <si>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</si>
  <si>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</si>
  <si>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</si>
  <si>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</si>
  <si>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</si>
  <si>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</si>
  <si>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</si>
  <si>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</si>
  <si>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</si>
  <si>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</si>
  <si>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</si>
  <si>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</si>
  <si>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</si>
  <si>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</si>
  <si>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</si>
  <si>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</si>
  <si>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</si>
  <si>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</si>
  <si>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</si>
  <si>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</si>
  <si>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</si>
  <si>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</si>
  <si>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</si>
  <si>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</si>
  <si>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</si>
  <si>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</si>
  <si>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</si>
  <si>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</si>
  <si>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</si>
  <si>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</si>
  <si>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</si>
  <si>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</si>
  <si>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</si>
  <si>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</si>
  <si>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</si>
  <si>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</si>
  <si>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</si>
  <si>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</si>
  <si>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</si>
  <si>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</si>
  <si>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</si>
  <si>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</si>
  <si>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</si>
  <si>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</si>
  <si>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</si>
  <si>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</si>
  <si>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</si>
  <si>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</si>
  <si>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</si>
  <si>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</si>
  <si>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</si>
  <si>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</si>
  <si>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</si>
  <si>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</si>
  <si>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</si>
  <si>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</si>
  <si>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</si>
  <si>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</si>
  <si>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</si>
  <si>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</si>
  <si>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</si>
  <si>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02/12/23 - VENCIMENTO 08/12/23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</si>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</sst>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195449</v>
      </c>
      <c r="C7" s="46">
        <f aca="true" t="shared" si="0" ref="C7:J7">+C8+C11</f>
        <v>160987</v>
      </c>
      <c r="D7" s="46">
        <f t="shared" si="0"/>
        <v>216205</v>
      </c>
      <c r="E7" s="46">
        <f t="shared" si="0"/>
        <v>109886</v>
      </c>
      <c r="F7" s="46">
        <f t="shared" si="0"/>
        <v>152659</v>
      </c>
      <c r="G7" s="46">
        <f t="shared" si="0"/>
        <v>164480</v>
      </c>
      <c r="H7" s="46">
        <f t="shared" si="0"/>
        <v>170929</v>
      </c>
      <c r="I7" s="46">
        <f t="shared" si="0"/>
        <v>224974</v>
      </c>
      <c r="J7" s="46">
        <f t="shared" si="0"/>
        <v>54908</v>
      </c>
      <c r="K7" s="38">
        <f aca="true" t="shared" si="1" ref="K7:K13">SUM(B7:J7)</f>
        <v>1450477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12590</v>
      </c>
      <c r="C8" s="44">
        <f t="shared" si="2"/>
        <v>14389</v>
      </c>
      <c r="D8" s="44">
        <f t="shared" si="2"/>
        <v>14830</v>
      </c>
      <c r="E8" s="44">
        <f t="shared" si="2"/>
        <v>9387</v>
      </c>
      <c r="F8" s="44">
        <f t="shared" si="2"/>
        <v>9479</v>
      </c>
      <c r="G8" s="44">
        <f t="shared" si="2"/>
        <v>6698</v>
      </c>
      <c r="H8" s="44">
        <f t="shared" si="2"/>
        <v>5123</v>
      </c>
      <c r="I8" s="44">
        <f t="shared" si="2"/>
        <v>12591</v>
      </c>
      <c r="J8" s="44">
        <f t="shared" si="2"/>
        <v>1783</v>
      </c>
      <c r="K8" s="38">
        <f t="shared" si="1"/>
        <v>86870</v>
      </c>
      <c r="L8"/>
      <c r="M8"/>
      <c r="N8"/>
    </row>
    <row r="9" spans="1:14" ht="16.5" customHeight="1">
      <c r="A9" s="22" t="s">
        <v>32</v>
      </c>
      <c r="B9" s="44">
        <v>12557</v>
      </c>
      <c r="C9" s="44">
        <v>14389</v>
      </c>
      <c r="D9" s="44">
        <v>14830</v>
      </c>
      <c r="E9" s="44">
        <v>9126</v>
      </c>
      <c r="F9" s="44">
        <v>9458</v>
      </c>
      <c r="G9" s="44">
        <v>6694</v>
      </c>
      <c r="H9" s="44">
        <v>5123</v>
      </c>
      <c r="I9" s="44">
        <v>12540</v>
      </c>
      <c r="J9" s="44">
        <v>1783</v>
      </c>
      <c r="K9" s="38">
        <f t="shared" si="1"/>
        <v>86500</v>
      </c>
      <c r="L9"/>
      <c r="M9"/>
      <c r="N9"/>
    </row>
    <row r="10" spans="1:14" ht="16.5" customHeight="1">
      <c r="A10" s="22" t="s">
        <v>31</v>
      </c>
      <c r="B10" s="44">
        <v>33</v>
      </c>
      <c r="C10" s="44">
        <v>0</v>
      </c>
      <c r="D10" s="44">
        <v>0</v>
      </c>
      <c r="E10" s="44">
        <v>261</v>
      </c>
      <c r="F10" s="44">
        <v>21</v>
      </c>
      <c r="G10" s="44">
        <v>4</v>
      </c>
      <c r="H10" s="44">
        <v>0</v>
      </c>
      <c r="I10" s="44">
        <v>51</v>
      </c>
      <c r="J10" s="44">
        <v>0</v>
      </c>
      <c r="K10" s="38">
        <f t="shared" si="1"/>
        <v>370</v>
      </c>
      <c r="L10"/>
      <c r="M10"/>
      <c r="N10"/>
    </row>
    <row r="11" spans="1:14" ht="16.5" customHeight="1">
      <c r="A11" s="43" t="s">
        <v>67</v>
      </c>
      <c r="B11" s="42">
        <v>182859</v>
      </c>
      <c r="C11" s="42">
        <v>146598</v>
      </c>
      <c r="D11" s="42">
        <v>201375</v>
      </c>
      <c r="E11" s="42">
        <v>100499</v>
      </c>
      <c r="F11" s="42">
        <v>143180</v>
      </c>
      <c r="G11" s="42">
        <v>157782</v>
      </c>
      <c r="H11" s="42">
        <v>165806</v>
      </c>
      <c r="I11" s="42">
        <v>212383</v>
      </c>
      <c r="J11" s="42">
        <v>53125</v>
      </c>
      <c r="K11" s="38">
        <f t="shared" si="1"/>
        <v>1363607</v>
      </c>
      <c r="L11" s="59"/>
      <c r="M11" s="59"/>
      <c r="N11" s="59"/>
    </row>
    <row r="12" spans="1:14" ht="16.5" customHeight="1">
      <c r="A12" s="22" t="s">
        <v>78</v>
      </c>
      <c r="B12" s="42">
        <v>14064</v>
      </c>
      <c r="C12" s="42">
        <v>11565</v>
      </c>
      <c r="D12" s="42">
        <v>15523</v>
      </c>
      <c r="E12" s="42">
        <v>9870</v>
      </c>
      <c r="F12" s="42">
        <v>9512</v>
      </c>
      <c r="G12" s="42">
        <v>8797</v>
      </c>
      <c r="H12" s="42">
        <v>7650</v>
      </c>
      <c r="I12" s="42">
        <v>11169</v>
      </c>
      <c r="J12" s="42">
        <v>2286</v>
      </c>
      <c r="K12" s="38">
        <f t="shared" si="1"/>
        <v>90436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168795</v>
      </c>
      <c r="C13" s="42">
        <f>+C11-C12</f>
        <v>135033</v>
      </c>
      <c r="D13" s="42">
        <f>+D11-D12</f>
        <v>185852</v>
      </c>
      <c r="E13" s="42">
        <f aca="true" t="shared" si="3" ref="E13:J13">+E11-E12</f>
        <v>90629</v>
      </c>
      <c r="F13" s="42">
        <f t="shared" si="3"/>
        <v>133668</v>
      </c>
      <c r="G13" s="42">
        <f t="shared" si="3"/>
        <v>148985</v>
      </c>
      <c r="H13" s="42">
        <f t="shared" si="3"/>
        <v>158156</v>
      </c>
      <c r="I13" s="42">
        <f t="shared" si="3"/>
        <v>201214</v>
      </c>
      <c r="J13" s="42">
        <f t="shared" si="3"/>
        <v>50839</v>
      </c>
      <c r="K13" s="38">
        <f t="shared" si="1"/>
        <v>1273171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1.064477604968428</v>
      </c>
      <c r="C18" s="39">
        <v>1.146138625423779</v>
      </c>
      <c r="D18" s="39">
        <v>1.064914477050202</v>
      </c>
      <c r="E18" s="39">
        <v>1.308572284893233</v>
      </c>
      <c r="F18" s="39">
        <v>0.98130221243137</v>
      </c>
      <c r="G18" s="39">
        <v>1.108416482630492</v>
      </c>
      <c r="H18" s="39">
        <v>1.229620400428614</v>
      </c>
      <c r="I18" s="39">
        <v>1.063691397136939</v>
      </c>
      <c r="J18" s="39">
        <v>1.033667817776791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972261.63</v>
      </c>
      <c r="C20" s="36">
        <f aca="true" t="shared" si="4" ref="C20:J20">SUM(C21:C30)</f>
        <v>955123.67</v>
      </c>
      <c r="D20" s="36">
        <f t="shared" si="4"/>
        <v>1310772.07</v>
      </c>
      <c r="E20" s="36">
        <f t="shared" si="4"/>
        <v>716916.16</v>
      </c>
      <c r="F20" s="36">
        <f t="shared" si="4"/>
        <v>785013.9500000001</v>
      </c>
      <c r="G20" s="36">
        <f t="shared" si="4"/>
        <v>965278.68</v>
      </c>
      <c r="H20" s="36">
        <f t="shared" si="4"/>
        <v>890980.4299999999</v>
      </c>
      <c r="I20" s="36">
        <f t="shared" si="4"/>
        <v>1064518.34</v>
      </c>
      <c r="J20" s="36">
        <f t="shared" si="4"/>
        <v>277082.35</v>
      </c>
      <c r="K20" s="36">
        <f aca="true" t="shared" si="5" ref="K20:K29">SUM(B20:J20)</f>
        <v>7937947.279999999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882432.69</v>
      </c>
      <c r="C21" s="58">
        <f>ROUND((C15+C16)*C7,2)</f>
        <v>798495.52</v>
      </c>
      <c r="D21" s="58">
        <f aca="true" t="shared" si="6" ref="D21:J21">ROUND((D15+D16)*D7,2)</f>
        <v>1188803.19</v>
      </c>
      <c r="E21" s="58">
        <f t="shared" si="6"/>
        <v>525321.01</v>
      </c>
      <c r="F21" s="58">
        <f t="shared" si="6"/>
        <v>772317.15</v>
      </c>
      <c r="G21" s="58">
        <f t="shared" si="6"/>
        <v>840542.14</v>
      </c>
      <c r="H21" s="58">
        <f t="shared" si="6"/>
        <v>695510.1</v>
      </c>
      <c r="I21" s="58">
        <f t="shared" si="6"/>
        <v>924688.13</v>
      </c>
      <c r="J21" s="58">
        <f t="shared" si="6"/>
        <v>255366.13</v>
      </c>
      <c r="K21" s="30">
        <f t="shared" si="5"/>
        <v>6883476.06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56897.15</v>
      </c>
      <c r="C22" s="30">
        <f t="shared" si="7"/>
        <v>116691.04</v>
      </c>
      <c r="D22" s="30">
        <f t="shared" si="7"/>
        <v>77170.54</v>
      </c>
      <c r="E22" s="30">
        <f t="shared" si="7"/>
        <v>162099.5</v>
      </c>
      <c r="F22" s="30">
        <f t="shared" si="7"/>
        <v>-14440.62</v>
      </c>
      <c r="G22" s="30">
        <f t="shared" si="7"/>
        <v>91128.62</v>
      </c>
      <c r="H22" s="30">
        <f t="shared" si="7"/>
        <v>159703.31</v>
      </c>
      <c r="I22" s="30">
        <f t="shared" si="7"/>
        <v>58894.68</v>
      </c>
      <c r="J22" s="30">
        <f t="shared" si="7"/>
        <v>8597.62</v>
      </c>
      <c r="K22" s="30">
        <f t="shared" si="5"/>
        <v>716741.8400000001</v>
      </c>
      <c r="L22"/>
      <c r="M22"/>
      <c r="N22"/>
    </row>
    <row r="23" spans="1:14" ht="16.5" customHeight="1">
      <c r="A23" s="18" t="s">
        <v>26</v>
      </c>
      <c r="B23" s="30">
        <v>28692.7</v>
      </c>
      <c r="C23" s="30">
        <v>34066.7</v>
      </c>
      <c r="D23" s="30">
        <v>36486.33</v>
      </c>
      <c r="E23" s="30">
        <v>22499.57</v>
      </c>
      <c r="F23" s="30">
        <v>23544.24</v>
      </c>
      <c r="G23" s="30">
        <v>29705.2</v>
      </c>
      <c r="H23" s="30">
        <v>30179.16</v>
      </c>
      <c r="I23" s="30">
        <v>38331.6</v>
      </c>
      <c r="J23" s="30">
        <v>10556.55</v>
      </c>
      <c r="K23" s="30">
        <f t="shared" si="5"/>
        <v>254062.05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1217.17</v>
      </c>
      <c r="C26" s="30">
        <v>1195.39</v>
      </c>
      <c r="D26" s="30">
        <v>1639.23</v>
      </c>
      <c r="E26" s="30">
        <v>895.86</v>
      </c>
      <c r="F26" s="30">
        <v>982.99</v>
      </c>
      <c r="G26" s="30">
        <v>1206.28</v>
      </c>
      <c r="H26" s="30">
        <v>1113.7</v>
      </c>
      <c r="I26" s="30">
        <v>1331.54</v>
      </c>
      <c r="J26" s="30">
        <v>345.82</v>
      </c>
      <c r="K26" s="30">
        <f t="shared" si="5"/>
        <v>9927.98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831.64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986.06</v>
      </c>
      <c r="J28" s="30">
        <v>327.92</v>
      </c>
      <c r="K28" s="30">
        <f t="shared" si="5"/>
        <v>6612.3099999999995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36438.5</v>
      </c>
      <c r="J29" s="30">
        <v>0</v>
      </c>
      <c r="K29" s="30">
        <f t="shared" si="5"/>
        <v>36438.5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-55250.8</v>
      </c>
      <c r="C32" s="30">
        <f t="shared" si="8"/>
        <v>-63311.6</v>
      </c>
      <c r="D32" s="30">
        <f t="shared" si="8"/>
        <v>-1132646.23</v>
      </c>
      <c r="E32" s="30">
        <f t="shared" si="8"/>
        <v>-40154.4</v>
      </c>
      <c r="F32" s="30">
        <f t="shared" si="8"/>
        <v>-41615.2</v>
      </c>
      <c r="G32" s="30">
        <f t="shared" si="8"/>
        <v>-29453.6</v>
      </c>
      <c r="H32" s="30">
        <f t="shared" si="8"/>
        <v>-715541.2</v>
      </c>
      <c r="I32" s="30">
        <f t="shared" si="8"/>
        <v>-55176</v>
      </c>
      <c r="J32" s="30">
        <f t="shared" si="8"/>
        <v>-230617.71000000002</v>
      </c>
      <c r="K32" s="30">
        <f aca="true" t="shared" si="9" ref="K32:K40">SUM(B32:J32)</f>
        <v>-2363766.7399999998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-55250.8</v>
      </c>
      <c r="C33" s="30">
        <f t="shared" si="10"/>
        <v>-63311.6</v>
      </c>
      <c r="D33" s="30">
        <f t="shared" si="10"/>
        <v>-65252</v>
      </c>
      <c r="E33" s="30">
        <f t="shared" si="10"/>
        <v>-40154.4</v>
      </c>
      <c r="F33" s="30">
        <f t="shared" si="10"/>
        <v>-41615.2</v>
      </c>
      <c r="G33" s="30">
        <f t="shared" si="10"/>
        <v>-29453.6</v>
      </c>
      <c r="H33" s="30">
        <f t="shared" si="10"/>
        <v>-22541.2</v>
      </c>
      <c r="I33" s="30">
        <f t="shared" si="10"/>
        <v>-55176</v>
      </c>
      <c r="J33" s="30">
        <f t="shared" si="10"/>
        <v>-7845.2</v>
      </c>
      <c r="K33" s="30">
        <f t="shared" si="9"/>
        <v>-380600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-55250.8</v>
      </c>
      <c r="C34" s="30">
        <f t="shared" si="11"/>
        <v>-63311.6</v>
      </c>
      <c r="D34" s="30">
        <f t="shared" si="11"/>
        <v>-65252</v>
      </c>
      <c r="E34" s="30">
        <f t="shared" si="11"/>
        <v>-40154.4</v>
      </c>
      <c r="F34" s="30">
        <f t="shared" si="11"/>
        <v>-41615.2</v>
      </c>
      <c r="G34" s="30">
        <f t="shared" si="11"/>
        <v>-29453.6</v>
      </c>
      <c r="H34" s="30">
        <f t="shared" si="11"/>
        <v>-22541.2</v>
      </c>
      <c r="I34" s="30">
        <f t="shared" si="11"/>
        <v>-55176</v>
      </c>
      <c r="J34" s="30">
        <f t="shared" si="11"/>
        <v>-7845.2</v>
      </c>
      <c r="K34" s="30">
        <f t="shared" si="9"/>
        <v>-380600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-1067394.23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-693000</v>
      </c>
      <c r="I38" s="27">
        <f t="shared" si="12"/>
        <v>0</v>
      </c>
      <c r="J38" s="27">
        <f t="shared" si="12"/>
        <v>-222772.51</v>
      </c>
      <c r="K38" s="30">
        <f t="shared" si="9"/>
        <v>-1983166.74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-1044000</v>
      </c>
      <c r="E47" s="17">
        <v>0</v>
      </c>
      <c r="F47" s="17">
        <v>0</v>
      </c>
      <c r="G47" s="17">
        <v>0</v>
      </c>
      <c r="H47" s="17">
        <v>-693000</v>
      </c>
      <c r="I47" s="17">
        <v>0</v>
      </c>
      <c r="J47" s="17">
        <v>-216000</v>
      </c>
      <c r="K47" s="30">
        <f t="shared" si="13"/>
        <v>-1953000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917010.83</v>
      </c>
      <c r="C55" s="27">
        <f t="shared" si="15"/>
        <v>891812.0700000001</v>
      </c>
      <c r="D55" s="27">
        <f t="shared" si="15"/>
        <v>178125.84000000008</v>
      </c>
      <c r="E55" s="27">
        <f t="shared" si="15"/>
        <v>676761.76</v>
      </c>
      <c r="F55" s="27">
        <f t="shared" si="15"/>
        <v>743398.7500000001</v>
      </c>
      <c r="G55" s="27">
        <f t="shared" si="15"/>
        <v>935825.0800000001</v>
      </c>
      <c r="H55" s="27">
        <f t="shared" si="15"/>
        <v>175439.22999999998</v>
      </c>
      <c r="I55" s="27">
        <f t="shared" si="15"/>
        <v>1009342.3400000001</v>
      </c>
      <c r="J55" s="27">
        <f t="shared" si="15"/>
        <v>46464.639999999956</v>
      </c>
      <c r="K55" s="20">
        <f>SUM(B55:J55)</f>
        <v>5574180.54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917010.8200000001</v>
      </c>
      <c r="C61" s="10">
        <f t="shared" si="17"/>
        <v>891812.0676808581</v>
      </c>
      <c r="D61" s="10">
        <f t="shared" si="17"/>
        <v>178125.83733478165</v>
      </c>
      <c r="E61" s="10">
        <f t="shared" si="17"/>
        <v>676761.764309144</v>
      </c>
      <c r="F61" s="10">
        <f t="shared" si="17"/>
        <v>743398.7479694628</v>
      </c>
      <c r="G61" s="10">
        <f t="shared" si="17"/>
        <v>935825.0822958769</v>
      </c>
      <c r="H61" s="10">
        <f t="shared" si="17"/>
        <v>175439.22764424398</v>
      </c>
      <c r="I61" s="10">
        <f>SUM(I62:I74)</f>
        <v>1009342.3400000001</v>
      </c>
      <c r="J61" s="10">
        <f t="shared" si="17"/>
        <v>46464.64031159447</v>
      </c>
      <c r="K61" s="5">
        <f>SUM(K62:K74)</f>
        <v>5574180.527545962</v>
      </c>
      <c r="L61" s="9"/>
    </row>
    <row r="62" spans="1:12" ht="16.5" customHeight="1">
      <c r="A62" s="7" t="s">
        <v>56</v>
      </c>
      <c r="B62" s="8">
        <v>803209.78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803209.78</v>
      </c>
      <c r="L62"/>
    </row>
    <row r="63" spans="1:12" ht="16.5" customHeight="1">
      <c r="A63" s="7" t="s">
        <v>57</v>
      </c>
      <c r="B63" s="8">
        <v>113801.04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113801.04</v>
      </c>
      <c r="L63"/>
    </row>
    <row r="64" spans="1:12" ht="16.5" customHeight="1">
      <c r="A64" s="7" t="s">
        <v>4</v>
      </c>
      <c r="B64" s="6">
        <v>0</v>
      </c>
      <c r="C64" s="8">
        <v>891812.0676808581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891812.0676808581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178125.83733478165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178125.83733478165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676761.764309144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676761.764309144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743398.7479694628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743398.7479694628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935825.0822958769</v>
      </c>
      <c r="H68" s="6">
        <v>0</v>
      </c>
      <c r="I68" s="6">
        <v>0</v>
      </c>
      <c r="J68" s="6">
        <v>0</v>
      </c>
      <c r="K68" s="5">
        <f t="shared" si="18"/>
        <v>935825.0822958769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175439.22764424398</v>
      </c>
      <c r="I69" s="6">
        <v>0</v>
      </c>
      <c r="J69" s="6">
        <v>0</v>
      </c>
      <c r="K69" s="5">
        <f t="shared" si="18"/>
        <v>175439.22764424398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373961.34</v>
      </c>
      <c r="J71" s="6">
        <v>0</v>
      </c>
      <c r="K71" s="5">
        <f t="shared" si="18"/>
        <v>373961.34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635381</v>
      </c>
      <c r="J72" s="6">
        <v>0</v>
      </c>
      <c r="K72" s="5">
        <f t="shared" si="18"/>
        <v>635381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46464.64031159447</v>
      </c>
      <c r="K73" s="5">
        <f t="shared" si="18"/>
        <v>46464.64031159447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2023-12-07T16:56:46Z</dcterms:modified>
  <cp:category/>
  <cp:version/>
  <cp:contentType/>
  <cp:contentStatus/>
</cp:coreProperties>
</file>