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<sst xmlns="http://schemas.openxmlformats.org/spreadsheetml/2006/main" count="83" uniqueCount="82">
  <si>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</si>
  <si>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</si>
  <si>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</si>
  <si>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</si>
  <si>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</si>
  <si>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</si>
  <si>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</si>
  <si>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</si>
  <si>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</si>
  <si>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</si>
  <si>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</si>
  <si>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</si>
  <si>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</si>
  <si>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</si>
  <si>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</si>
  <si>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</si>
  <si>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</si>
  <si>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</si>
  <si>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</si>
  <si>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</si>
  <si>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</si>
  <si>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</si>
  <si>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</si>
  <si>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</si>
  <si>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</si>
  <si>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</si>
  <si>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</si>
  <si>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</si>
  <si>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</si>
  <si>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</si>
  <si>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</si>
  <si>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</si>
  <si>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</si>
  <si>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</si>
  <si>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</si>
  <si>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</si>
  <si>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</si>
  <si>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</si>
  <si>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</si>
  <si>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</si>
  <si>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</si>
  <si>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</si>
  <si>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</si>
  <si>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</si>
  <si>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</si>
  <si>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</si>
  <si>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</si>
  <si>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</si>
  <si>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</si>
  <si>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</si>
  <si>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</si>
  <si>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</si>
  <si>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</si>
  <si>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</si>
  <si>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</si>
  <si>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</si>
  <si>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</si>
  <si>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</si>
  <si>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</si>
  <si>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</si>
  <si>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</si>
  <si>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</si>
  <si>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</si>
  <si>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</si>
  <si>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</si>
  <si>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</si>
  <si>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</si>
  <si>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</si>
  <si>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</si>
  <si>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</si>
  <si>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</si>
  <si>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</si>
  <si>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</si>
  <si>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</si>
  <si>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</si>
  <si>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</si>
  <si>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</si>
  <si>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</si>
  <si>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</si>
  <si>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</si>
  <si>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01/12/23 - VENCIMENTO 08/12/23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</si>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</sst>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341042</v>
      </c>
      <c r="C7" s="46">
        <f aca="true" t="shared" si="0" ref="C7:J7">+C8+C11</f>
        <v>275813</v>
      </c>
      <c r="D7" s="46">
        <f t="shared" si="0"/>
        <v>326689</v>
      </c>
      <c r="E7" s="46">
        <f t="shared" si="0"/>
        <v>186725</v>
      </c>
      <c r="F7" s="46">
        <f t="shared" si="0"/>
        <v>237661</v>
      </c>
      <c r="G7" s="46">
        <f t="shared" si="0"/>
        <v>230113</v>
      </c>
      <c r="H7" s="46">
        <f t="shared" si="0"/>
        <v>239862</v>
      </c>
      <c r="I7" s="46">
        <f t="shared" si="0"/>
        <v>366506</v>
      </c>
      <c r="J7" s="46">
        <f t="shared" si="0"/>
        <v>117120</v>
      </c>
      <c r="K7" s="38">
        <f aca="true" t="shared" si="1" ref="K7:K13">SUM(B7:J7)</f>
        <v>2321531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16959</v>
      </c>
      <c r="C8" s="44">
        <f t="shared" si="2"/>
        <v>17350</v>
      </c>
      <c r="D8" s="44">
        <f t="shared" si="2"/>
        <v>16327</v>
      </c>
      <c r="E8" s="44">
        <f t="shared" si="2"/>
        <v>11128</v>
      </c>
      <c r="F8" s="44">
        <f t="shared" si="2"/>
        <v>12055</v>
      </c>
      <c r="G8" s="44">
        <f t="shared" si="2"/>
        <v>6943</v>
      </c>
      <c r="H8" s="44">
        <f t="shared" si="2"/>
        <v>5521</v>
      </c>
      <c r="I8" s="44">
        <f t="shared" si="2"/>
        <v>17102</v>
      </c>
      <c r="J8" s="44">
        <f t="shared" si="2"/>
        <v>3511</v>
      </c>
      <c r="K8" s="38">
        <f t="shared" si="1"/>
        <v>106896</v>
      </c>
      <c r="L8"/>
      <c r="M8"/>
      <c r="N8"/>
    </row>
    <row r="9" spans="1:14" ht="16.5" customHeight="1">
      <c r="A9" s="22" t="s">
        <v>32</v>
      </c>
      <c r="B9" s="44">
        <v>16896</v>
      </c>
      <c r="C9" s="44">
        <v>17348</v>
      </c>
      <c r="D9" s="44">
        <v>16327</v>
      </c>
      <c r="E9" s="44">
        <v>10840</v>
      </c>
      <c r="F9" s="44">
        <v>12035</v>
      </c>
      <c r="G9" s="44">
        <v>6942</v>
      </c>
      <c r="H9" s="44">
        <v>5521</v>
      </c>
      <c r="I9" s="44">
        <v>17038</v>
      </c>
      <c r="J9" s="44">
        <v>3511</v>
      </c>
      <c r="K9" s="38">
        <f t="shared" si="1"/>
        <v>106458</v>
      </c>
      <c r="L9"/>
      <c r="M9"/>
      <c r="N9"/>
    </row>
    <row r="10" spans="1:14" ht="16.5" customHeight="1">
      <c r="A10" s="22" t="s">
        <v>31</v>
      </c>
      <c r="B10" s="44">
        <v>63</v>
      </c>
      <c r="C10" s="44">
        <v>2</v>
      </c>
      <c r="D10" s="44">
        <v>0</v>
      </c>
      <c r="E10" s="44">
        <v>288</v>
      </c>
      <c r="F10" s="44">
        <v>20</v>
      </c>
      <c r="G10" s="44">
        <v>1</v>
      </c>
      <c r="H10" s="44">
        <v>0</v>
      </c>
      <c r="I10" s="44">
        <v>64</v>
      </c>
      <c r="J10" s="44">
        <v>0</v>
      </c>
      <c r="K10" s="38">
        <f t="shared" si="1"/>
        <v>438</v>
      </c>
      <c r="L10"/>
      <c r="M10"/>
      <c r="N10"/>
    </row>
    <row r="11" spans="1:14" ht="16.5" customHeight="1">
      <c r="A11" s="43" t="s">
        <v>67</v>
      </c>
      <c r="B11" s="42">
        <v>324083</v>
      </c>
      <c r="C11" s="42">
        <v>258463</v>
      </c>
      <c r="D11" s="42">
        <v>310362</v>
      </c>
      <c r="E11" s="42">
        <v>175597</v>
      </c>
      <c r="F11" s="42">
        <v>225606</v>
      </c>
      <c r="G11" s="42">
        <v>223170</v>
      </c>
      <c r="H11" s="42">
        <v>234341</v>
      </c>
      <c r="I11" s="42">
        <v>349404</v>
      </c>
      <c r="J11" s="42">
        <v>113609</v>
      </c>
      <c r="K11" s="38">
        <f t="shared" si="1"/>
        <v>2214635</v>
      </c>
      <c r="L11" s="59"/>
      <c r="M11" s="59"/>
      <c r="N11" s="59"/>
    </row>
    <row r="12" spans="1:14" ht="16.5" customHeight="1">
      <c r="A12" s="22" t="s">
        <v>78</v>
      </c>
      <c r="B12" s="42">
        <v>22925</v>
      </c>
      <c r="C12" s="42">
        <v>20120</v>
      </c>
      <c r="D12" s="42">
        <v>24628</v>
      </c>
      <c r="E12" s="42">
        <v>16786</v>
      </c>
      <c r="F12" s="42">
        <v>13837</v>
      </c>
      <c r="G12" s="42">
        <v>12922</v>
      </c>
      <c r="H12" s="42">
        <v>12278</v>
      </c>
      <c r="I12" s="42">
        <v>19182</v>
      </c>
      <c r="J12" s="42">
        <v>5081</v>
      </c>
      <c r="K12" s="38">
        <f t="shared" si="1"/>
        <v>147759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301158</v>
      </c>
      <c r="C13" s="42">
        <f>+C11-C12</f>
        <v>238343</v>
      </c>
      <c r="D13" s="42">
        <f>+D11-D12</f>
        <v>285734</v>
      </c>
      <c r="E13" s="42">
        <f aca="true" t="shared" si="3" ref="E13:J13">+E11-E12</f>
        <v>158811</v>
      </c>
      <c r="F13" s="42">
        <f t="shared" si="3"/>
        <v>211769</v>
      </c>
      <c r="G13" s="42">
        <f t="shared" si="3"/>
        <v>210248</v>
      </c>
      <c r="H13" s="42">
        <f t="shared" si="3"/>
        <v>222063</v>
      </c>
      <c r="I13" s="42">
        <f t="shared" si="3"/>
        <v>330222</v>
      </c>
      <c r="J13" s="42">
        <f t="shared" si="3"/>
        <v>108528</v>
      </c>
      <c r="K13" s="38">
        <f t="shared" si="1"/>
        <v>2066876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1.080259378027757</v>
      </c>
      <c r="C18" s="39">
        <v>1.148193390174078</v>
      </c>
      <c r="D18" s="39">
        <v>1.062160443236369</v>
      </c>
      <c r="E18" s="39">
        <v>1.338718689274775</v>
      </c>
      <c r="F18" s="39">
        <v>0.990444789266063</v>
      </c>
      <c r="G18" s="39">
        <v>1.109230219742145</v>
      </c>
      <c r="H18" s="39">
        <v>1.204622747054</v>
      </c>
      <c r="I18" s="39">
        <v>1.062673200010652</v>
      </c>
      <c r="J18" s="39">
        <v>1.069601812948786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1725571.93</v>
      </c>
      <c r="C20" s="36">
        <f aca="true" t="shared" si="4" ref="C20:J20">SUM(C21:C30)</f>
        <v>1628933.9100000001</v>
      </c>
      <c r="D20" s="36">
        <f t="shared" si="4"/>
        <v>1972346.1400000001</v>
      </c>
      <c r="E20" s="36">
        <f t="shared" si="4"/>
        <v>1242758.9900000002</v>
      </c>
      <c r="F20" s="36">
        <f t="shared" si="4"/>
        <v>1231660.0300000003</v>
      </c>
      <c r="G20" s="36">
        <f t="shared" si="4"/>
        <v>1348979.7399999998</v>
      </c>
      <c r="H20" s="36">
        <f t="shared" si="4"/>
        <v>1221593.5399999998</v>
      </c>
      <c r="I20" s="36">
        <f t="shared" si="4"/>
        <v>1711955.1099999999</v>
      </c>
      <c r="J20" s="36">
        <f t="shared" si="4"/>
        <v>604586.01</v>
      </c>
      <c r="K20" s="36">
        <f aca="true" t="shared" si="5" ref="K20:K29">SUM(B20:J20)</f>
        <v>12688385.399999999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1539770.53</v>
      </c>
      <c r="C21" s="58">
        <f>ROUND((C15+C16)*C7,2)</f>
        <v>1368032.48</v>
      </c>
      <c r="D21" s="58">
        <f aca="true" t="shared" si="6" ref="D21:J21">ROUND((D15+D16)*D7,2)</f>
        <v>1796299.47</v>
      </c>
      <c r="E21" s="58">
        <f t="shared" si="6"/>
        <v>892657.54</v>
      </c>
      <c r="F21" s="58">
        <f t="shared" si="6"/>
        <v>1202350.77</v>
      </c>
      <c r="G21" s="58">
        <f t="shared" si="6"/>
        <v>1175946.46</v>
      </c>
      <c r="H21" s="58">
        <f t="shared" si="6"/>
        <v>975998.48</v>
      </c>
      <c r="I21" s="58">
        <f t="shared" si="6"/>
        <v>1506412.96</v>
      </c>
      <c r="J21" s="58">
        <f t="shared" si="6"/>
        <v>544701.7</v>
      </c>
      <c r="K21" s="30">
        <f t="shared" si="5"/>
        <v>11002170.389999997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123581.03</v>
      </c>
      <c r="C22" s="30">
        <f t="shared" si="7"/>
        <v>202733.37</v>
      </c>
      <c r="D22" s="30">
        <f t="shared" si="7"/>
        <v>111658.77</v>
      </c>
      <c r="E22" s="30">
        <f t="shared" si="7"/>
        <v>302359.79</v>
      </c>
      <c r="F22" s="30">
        <f t="shared" si="7"/>
        <v>-11488.71</v>
      </c>
      <c r="G22" s="30">
        <f t="shared" si="7"/>
        <v>128448.89</v>
      </c>
      <c r="H22" s="30">
        <f t="shared" si="7"/>
        <v>199711.49</v>
      </c>
      <c r="I22" s="30">
        <f t="shared" si="7"/>
        <v>94411.72</v>
      </c>
      <c r="J22" s="30">
        <f t="shared" si="7"/>
        <v>37912.23</v>
      </c>
      <c r="K22" s="30">
        <f t="shared" si="5"/>
        <v>1189328.5799999998</v>
      </c>
      <c r="L22"/>
      <c r="M22"/>
      <c r="N22"/>
    </row>
    <row r="23" spans="1:14" ht="16.5" customHeight="1">
      <c r="A23" s="18" t="s">
        <v>26</v>
      </c>
      <c r="B23" s="30">
        <v>57815.18</v>
      </c>
      <c r="C23" s="30">
        <v>52186.01</v>
      </c>
      <c r="D23" s="30">
        <v>56133.07</v>
      </c>
      <c r="E23" s="30">
        <v>40644.83</v>
      </c>
      <c r="F23" s="30">
        <v>37199.34</v>
      </c>
      <c r="G23" s="30">
        <v>40806.93</v>
      </c>
      <c r="H23" s="30">
        <v>40429.14</v>
      </c>
      <c r="I23" s="30">
        <v>68129.91</v>
      </c>
      <c r="J23" s="30">
        <v>19271.16</v>
      </c>
      <c r="K23" s="30">
        <f t="shared" si="5"/>
        <v>412615.57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1307.03</v>
      </c>
      <c r="D26" s="30">
        <v>1582.05</v>
      </c>
      <c r="E26" s="30">
        <v>996.61</v>
      </c>
      <c r="F26" s="30">
        <v>988.44</v>
      </c>
      <c r="G26" s="30">
        <v>1081.02</v>
      </c>
      <c r="H26" s="30">
        <v>980.27</v>
      </c>
      <c r="I26" s="30">
        <v>1372.38</v>
      </c>
      <c r="J26" s="30">
        <v>484.69</v>
      </c>
      <c r="K26" s="30">
        <f t="shared" si="5"/>
        <v>10175.76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986.06</v>
      </c>
      <c r="J28" s="30">
        <v>327.92</v>
      </c>
      <c r="K28" s="30">
        <f t="shared" si="5"/>
        <v>6612.3099999999995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36794.25</v>
      </c>
      <c r="J29" s="30">
        <v>0</v>
      </c>
      <c r="K29" s="30">
        <f t="shared" si="5"/>
        <v>36794.25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-171883.27</v>
      </c>
      <c r="C32" s="30">
        <f t="shared" si="8"/>
        <v>-85138.62</v>
      </c>
      <c r="D32" s="30">
        <f t="shared" si="8"/>
        <v>-300788.92999999993</v>
      </c>
      <c r="E32" s="30">
        <f t="shared" si="8"/>
        <v>-101202.97</v>
      </c>
      <c r="F32" s="30">
        <f t="shared" si="8"/>
        <v>-80420.85</v>
      </c>
      <c r="G32" s="30">
        <f t="shared" si="8"/>
        <v>-210117.57</v>
      </c>
      <c r="H32" s="30">
        <f t="shared" si="8"/>
        <v>-134441.44999999995</v>
      </c>
      <c r="I32" s="30">
        <f t="shared" si="8"/>
        <v>-233224.16999999998</v>
      </c>
      <c r="J32" s="30">
        <f t="shared" si="8"/>
        <v>-58932.41000000001</v>
      </c>
      <c r="K32" s="30">
        <f aca="true" t="shared" si="9" ref="K32:K42">SUM(B32:J32)</f>
        <v>-1376150.2399999998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-132055.61</v>
      </c>
      <c r="C33" s="30">
        <f t="shared" si="10"/>
        <v>-83101.84999999999</v>
      </c>
      <c r="D33" s="30">
        <f t="shared" si="10"/>
        <v>-88396.76000000001</v>
      </c>
      <c r="E33" s="30">
        <f t="shared" si="10"/>
        <v>-101202.97</v>
      </c>
      <c r="F33" s="30">
        <f t="shared" si="10"/>
        <v>-52954</v>
      </c>
      <c r="G33" s="30">
        <f t="shared" si="10"/>
        <v>-73921.5</v>
      </c>
      <c r="H33" s="30">
        <f t="shared" si="10"/>
        <v>-38241.86</v>
      </c>
      <c r="I33" s="30">
        <f t="shared" si="10"/>
        <v>-96736.17</v>
      </c>
      <c r="J33" s="30">
        <f t="shared" si="10"/>
        <v>-22164.21</v>
      </c>
      <c r="K33" s="30">
        <f t="shared" si="9"/>
        <v>-688774.9299999999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-74342.4</v>
      </c>
      <c r="C34" s="30">
        <f t="shared" si="11"/>
        <v>-76331.2</v>
      </c>
      <c r="D34" s="30">
        <f t="shared" si="11"/>
        <v>-71838.8</v>
      </c>
      <c r="E34" s="30">
        <f t="shared" si="11"/>
        <v>-47696</v>
      </c>
      <c r="F34" s="30">
        <f t="shared" si="11"/>
        <v>-52954</v>
      </c>
      <c r="G34" s="30">
        <f t="shared" si="11"/>
        <v>-30544.8</v>
      </c>
      <c r="H34" s="30">
        <f t="shared" si="11"/>
        <v>-24292.4</v>
      </c>
      <c r="I34" s="30">
        <f t="shared" si="11"/>
        <v>-74967.2</v>
      </c>
      <c r="J34" s="30">
        <f t="shared" si="11"/>
        <v>-15448.4</v>
      </c>
      <c r="K34" s="30">
        <f t="shared" si="9"/>
        <v>-468415.2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-57713.21</v>
      </c>
      <c r="C37" s="30">
        <v>-6770.65</v>
      </c>
      <c r="D37" s="30">
        <v>-16557.96</v>
      </c>
      <c r="E37" s="30">
        <v>-53506.97</v>
      </c>
      <c r="F37" s="26">
        <v>0</v>
      </c>
      <c r="G37" s="30">
        <v>-43376.7</v>
      </c>
      <c r="H37" s="30">
        <v>-13949.46</v>
      </c>
      <c r="I37" s="30">
        <v>-21768.97</v>
      </c>
      <c r="J37" s="30">
        <v>-6715.81</v>
      </c>
      <c r="K37" s="30">
        <f t="shared" si="9"/>
        <v>-220359.72999999998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-39827.66</v>
      </c>
      <c r="C38" s="27">
        <f t="shared" si="12"/>
        <v>-2036.77</v>
      </c>
      <c r="D38" s="27">
        <f t="shared" si="12"/>
        <v>-212392.16999999993</v>
      </c>
      <c r="E38" s="27">
        <f t="shared" si="12"/>
        <v>0</v>
      </c>
      <c r="F38" s="27">
        <f t="shared" si="12"/>
        <v>-27466.85</v>
      </c>
      <c r="G38" s="27">
        <f t="shared" si="12"/>
        <v>-136196.07</v>
      </c>
      <c r="H38" s="27">
        <f t="shared" si="12"/>
        <v>-96199.58999999997</v>
      </c>
      <c r="I38" s="27">
        <f t="shared" si="12"/>
        <v>-136488</v>
      </c>
      <c r="J38" s="27">
        <f t="shared" si="12"/>
        <v>-36768.20000000001</v>
      </c>
      <c r="K38" s="30">
        <f t="shared" si="9"/>
        <v>-687375.3099999998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-16727.66</v>
      </c>
      <c r="C40" s="27">
        <v>-2036.77</v>
      </c>
      <c r="D40" s="27">
        <v>-89997.94</v>
      </c>
      <c r="E40" s="27">
        <v>0</v>
      </c>
      <c r="F40" s="27">
        <v>-17566.85</v>
      </c>
      <c r="G40" s="27">
        <v>-89996.07</v>
      </c>
      <c r="H40" s="27">
        <v>-49999.59</v>
      </c>
      <c r="I40" s="27">
        <v>-119988</v>
      </c>
      <c r="J40" s="27">
        <v>-29995.69</v>
      </c>
      <c r="K40" s="30">
        <f t="shared" si="9"/>
        <v>-416308.57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-23100</v>
      </c>
      <c r="C42" s="17">
        <v>0</v>
      </c>
      <c r="D42" s="17">
        <v>-99000</v>
      </c>
      <c r="E42" s="17">
        <v>0</v>
      </c>
      <c r="F42" s="17">
        <v>-9900</v>
      </c>
      <c r="G42" s="17">
        <v>-46200</v>
      </c>
      <c r="H42" s="17">
        <v>-46200</v>
      </c>
      <c r="I42" s="17">
        <v>-16500</v>
      </c>
      <c r="J42" s="17">
        <v>0</v>
      </c>
      <c r="K42" s="30">
        <f t="shared" si="9"/>
        <v>-240900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1553688.66</v>
      </c>
      <c r="C55" s="27">
        <f t="shared" si="15"/>
        <v>1543795.29</v>
      </c>
      <c r="D55" s="27">
        <f t="shared" si="15"/>
        <v>1671557.2100000002</v>
      </c>
      <c r="E55" s="27">
        <f t="shared" si="15"/>
        <v>1141556.0200000003</v>
      </c>
      <c r="F55" s="27">
        <f t="shared" si="15"/>
        <v>1151239.1800000002</v>
      </c>
      <c r="G55" s="27">
        <f t="shared" si="15"/>
        <v>1138862.1699999997</v>
      </c>
      <c r="H55" s="27">
        <f t="shared" si="15"/>
        <v>1087152.0899999999</v>
      </c>
      <c r="I55" s="27">
        <f t="shared" si="15"/>
        <v>1478730.94</v>
      </c>
      <c r="J55" s="27">
        <f t="shared" si="15"/>
        <v>545653.6</v>
      </c>
      <c r="K55" s="20">
        <f>SUM(B55:J55)</f>
        <v>11312235.16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1553688.66</v>
      </c>
      <c r="C61" s="10">
        <f t="shared" si="17"/>
        <v>1543795.29</v>
      </c>
      <c r="D61" s="10">
        <f t="shared" si="17"/>
        <v>1671557.21</v>
      </c>
      <c r="E61" s="10">
        <f t="shared" si="17"/>
        <v>1141556.02</v>
      </c>
      <c r="F61" s="10">
        <f t="shared" si="17"/>
        <v>1151239.17</v>
      </c>
      <c r="G61" s="10">
        <f t="shared" si="17"/>
        <v>1138862.17</v>
      </c>
      <c r="H61" s="10">
        <f t="shared" si="17"/>
        <v>1087152.09</v>
      </c>
      <c r="I61" s="10">
        <f>SUM(I62:I74)</f>
        <v>1478730.94</v>
      </c>
      <c r="J61" s="10">
        <f t="shared" si="17"/>
        <v>545653.6</v>
      </c>
      <c r="K61" s="5">
        <f>SUM(K62:K74)</f>
        <v>11312235.149999999</v>
      </c>
      <c r="L61" s="9"/>
    </row>
    <row r="62" spans="1:12" ht="16.5" customHeight="1">
      <c r="A62" s="7" t="s">
        <v>56</v>
      </c>
      <c r="B62" s="8">
        <v>1336172.25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1336172.25</v>
      </c>
      <c r="L62"/>
    </row>
    <row r="63" spans="1:12" ht="16.5" customHeight="1">
      <c r="A63" s="7" t="s">
        <v>57</v>
      </c>
      <c r="B63" s="8">
        <v>217516.41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217516.41</v>
      </c>
      <c r="L63"/>
    </row>
    <row r="64" spans="1:12" ht="16.5" customHeight="1">
      <c r="A64" s="7" t="s">
        <v>4</v>
      </c>
      <c r="B64" s="6">
        <v>0</v>
      </c>
      <c r="C64" s="8">
        <v>1543795.29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1543795.29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1671557.21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1671557.21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1141556.02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1141556.02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1151239.17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1151239.17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1138862.17</v>
      </c>
      <c r="H68" s="6">
        <v>0</v>
      </c>
      <c r="I68" s="6">
        <v>0</v>
      </c>
      <c r="J68" s="6">
        <v>0</v>
      </c>
      <c r="K68" s="5">
        <f t="shared" si="18"/>
        <v>1138862.17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1087152.09</v>
      </c>
      <c r="I69" s="6">
        <v>0</v>
      </c>
      <c r="J69" s="6">
        <v>0</v>
      </c>
      <c r="K69" s="5">
        <f t="shared" si="18"/>
        <v>1087152.09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535300.6</v>
      </c>
      <c r="J71" s="6">
        <v>0</v>
      </c>
      <c r="K71" s="5">
        <f t="shared" si="18"/>
        <v>535300.6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943430.34</v>
      </c>
      <c r="J72" s="6">
        <v>0</v>
      </c>
      <c r="K72" s="5">
        <f t="shared" si="18"/>
        <v>943430.34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545653.6</v>
      </c>
      <c r="K73" s="5">
        <f t="shared" si="18"/>
        <v>545653.6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2023-12-07T16:55:23Z</dcterms:modified>
  <cp:category/>
  <cp:version/>
  <cp:contentType/>
  <cp:contentStatus/>
</cp:coreProperties>
</file>