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<sst xmlns="http://schemas.openxmlformats.org/spreadsheetml/2006/main" count="87" uniqueCount="86">
  <si>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</si>
  <si>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</si>
  <si>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</si>
  <si>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</si>
  <si>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</si>
  <si>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</si>
  <si>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</si>
  <si>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</si>
  <si>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</si>
  <si>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</si>
  <si>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</si>
  <si>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</si>
  <si>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</si>
  <si>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</si>
  <si>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</si>
  <si>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</si>
  <si>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</si>
  <si>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</si>
  <si>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</si>
  <si>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</si>
  <si>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</si>
  <si>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</si>
  <si>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</si>
  <si>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</si>
  <si>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</si>
  <si>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</si>
  <si>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</si>
  <si>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</si>
  <si>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</si>
  <si>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</si>
  <si>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</si>
  <si>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</si>
  <si>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</si>
  <si>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</si>
  <si>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</si>
  <si>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</si>
  <si>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</si>
  <si>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</si>
  <si>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</si>
  <si>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</si>
  <si>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</si>
  <si>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</si>
  <si>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</si>
  <si>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</si>
  <si>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</si>
  <si>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</si>
  <si>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</si>
  <si>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</si>
  <si>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</si>
  <si>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</si>
  <si>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</si>
  <si>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</si>
  <si>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</si>
  <si>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</si>
  <si>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</si>
  <si>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</si>
  <si>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</si>
  <si>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</si>
  <si>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</si>
  <si>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</si>
  <si>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</si>
  <si>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</si>
  <si>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</si>
  <si>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</si>
  <si>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</si>
  <si>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</si>
  <si>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</si>
  <si>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</si>
  <si>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</si>
  <si>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</si>
  <si>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</si>
  <si>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</si>
  <si>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</si>
  <si>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</si>
  <si>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</si>
  <si>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</si>
  <si>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</si>
  <si>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</si>
  <si>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</si>
  <si>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</si>
  <si>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</si>
  <si>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</si>
  <si>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</si>
  <si>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</si>
  <si>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30/12/23 - VENCIMENTO 08/01/24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</si>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</sst>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32420</v>
      </c>
      <c r="C7" s="10">
        <f aca="true" t="shared" si="0" ref="C7:K7">C8+C11</f>
        <v>44320</v>
      </c>
      <c r="D7" s="10">
        <f t="shared" si="0"/>
        <v>131521</v>
      </c>
      <c r="E7" s="10">
        <f t="shared" si="0"/>
        <v>108922</v>
      </c>
      <c r="F7" s="10">
        <f t="shared" si="0"/>
        <v>125941</v>
      </c>
      <c r="G7" s="10">
        <f t="shared" si="0"/>
        <v>52769</v>
      </c>
      <c r="H7" s="10">
        <f t="shared" si="0"/>
        <v>30533</v>
      </c>
      <c r="I7" s="10">
        <f t="shared" si="0"/>
        <v>52048</v>
      </c>
      <c r="J7" s="10">
        <f t="shared" si="0"/>
        <v>31092</v>
      </c>
      <c r="K7" s="10">
        <f t="shared" si="0"/>
        <v>93972</v>
      </c>
      <c r="L7" s="10">
        <f aca="true" t="shared" si="1" ref="L7:L13">SUM(B7:K7)</f>
        <v>703538</v>
      </c>
      <c r="M7" s="11"/>
    </row>
    <row r="8" spans="1:13" ht="17.25" customHeight="1">
      <c r="A8" s="12" t="s">
        <v>81</v>
      </c>
      <c r="B8" s="13">
        <f>B9+B10</f>
        <v>3090</v>
      </c>
      <c r="C8" s="13">
        <f aca="true" t="shared" si="2" ref="C8:K8">C9+C10</f>
        <v>3040</v>
      </c>
      <c r="D8" s="13">
        <f t="shared" si="2"/>
        <v>9783</v>
      </c>
      <c r="E8" s="13">
        <f t="shared" si="2"/>
        <v>7859</v>
      </c>
      <c r="F8" s="13">
        <f t="shared" si="2"/>
        <v>7477</v>
      </c>
      <c r="G8" s="13">
        <f t="shared" si="2"/>
        <v>4012</v>
      </c>
      <c r="H8" s="13">
        <f t="shared" si="2"/>
        <v>2049</v>
      </c>
      <c r="I8" s="13">
        <f t="shared" si="2"/>
        <v>2560</v>
      </c>
      <c r="J8" s="13">
        <f t="shared" si="2"/>
        <v>1785</v>
      </c>
      <c r="K8" s="13">
        <f t="shared" si="2"/>
        <v>5541</v>
      </c>
      <c r="L8" s="13">
        <f t="shared" si="1"/>
        <v>47196</v>
      </c>
      <c r="M8"/>
    </row>
    <row r="9" spans="1:13" ht="17.25" customHeight="1">
      <c r="A9" s="14" t="s">
        <v>18</v>
      </c>
      <c r="B9" s="15">
        <v>3089</v>
      </c>
      <c r="C9" s="15">
        <v>3040</v>
      </c>
      <c r="D9" s="15">
        <v>9783</v>
      </c>
      <c r="E9" s="15">
        <v>7859</v>
      </c>
      <c r="F9" s="15">
        <v>7477</v>
      </c>
      <c r="G9" s="15">
        <v>4012</v>
      </c>
      <c r="H9" s="15">
        <v>2021</v>
      </c>
      <c r="I9" s="15">
        <v>2560</v>
      </c>
      <c r="J9" s="15">
        <v>1785</v>
      </c>
      <c r="K9" s="15">
        <v>5541</v>
      </c>
      <c r="L9" s="13">
        <f t="shared" si="1"/>
        <v>47167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28</v>
      </c>
      <c r="I10" s="15">
        <v>0</v>
      </c>
      <c r="J10" s="15">
        <v>0</v>
      </c>
      <c r="K10" s="15">
        <v>0</v>
      </c>
      <c r="L10" s="13">
        <f t="shared" si="1"/>
        <v>29</v>
      </c>
      <c r="M10"/>
    </row>
    <row r="11" spans="1:13" ht="17.25" customHeight="1">
      <c r="A11" s="12" t="s">
        <v>70</v>
      </c>
      <c r="B11" s="15">
        <v>29330</v>
      </c>
      <c r="C11" s="15">
        <v>41280</v>
      </c>
      <c r="D11" s="15">
        <v>121738</v>
      </c>
      <c r="E11" s="15">
        <v>101063</v>
      </c>
      <c r="F11" s="15">
        <v>118464</v>
      </c>
      <c r="G11" s="15">
        <v>48757</v>
      </c>
      <c r="H11" s="15">
        <v>28484</v>
      </c>
      <c r="I11" s="15">
        <v>49488</v>
      </c>
      <c r="J11" s="15">
        <v>29307</v>
      </c>
      <c r="K11" s="15">
        <v>88431</v>
      </c>
      <c r="L11" s="13">
        <f t="shared" si="1"/>
        <v>656342</v>
      </c>
      <c r="M11" s="60"/>
    </row>
    <row r="12" spans="1:13" ht="17.25" customHeight="1">
      <c r="A12" s="14" t="s">
        <v>83</v>
      </c>
      <c r="B12" s="15">
        <v>4010</v>
      </c>
      <c r="C12" s="15">
        <v>4053</v>
      </c>
      <c r="D12" s="15">
        <v>12250</v>
      </c>
      <c r="E12" s="15">
        <v>12589</v>
      </c>
      <c r="F12" s="15">
        <v>13104</v>
      </c>
      <c r="G12" s="15">
        <v>6004</v>
      </c>
      <c r="H12" s="15">
        <v>3178</v>
      </c>
      <c r="I12" s="15">
        <v>3071</v>
      </c>
      <c r="J12" s="15">
        <v>2581</v>
      </c>
      <c r="K12" s="15">
        <v>6982</v>
      </c>
      <c r="L12" s="13">
        <f t="shared" si="1"/>
        <v>67822</v>
      </c>
      <c r="M12" s="60"/>
    </row>
    <row r="13" spans="1:13" ht="17.25" customHeight="1">
      <c r="A13" s="14" t="s">
        <v>71</v>
      </c>
      <c r="B13" s="15">
        <f>+B11-B12</f>
        <v>25320</v>
      </c>
      <c r="C13" s="15">
        <f aca="true" t="shared" si="3" ref="C13:K13">+C11-C12</f>
        <v>37227</v>
      </c>
      <c r="D13" s="15">
        <f t="shared" si="3"/>
        <v>109488</v>
      </c>
      <c r="E13" s="15">
        <f t="shared" si="3"/>
        <v>88474</v>
      </c>
      <c r="F13" s="15">
        <f t="shared" si="3"/>
        <v>105360</v>
      </c>
      <c r="G13" s="15">
        <f t="shared" si="3"/>
        <v>42753</v>
      </c>
      <c r="H13" s="15">
        <f t="shared" si="3"/>
        <v>25306</v>
      </c>
      <c r="I13" s="15">
        <f t="shared" si="3"/>
        <v>46417</v>
      </c>
      <c r="J13" s="15">
        <f t="shared" si="3"/>
        <v>26726</v>
      </c>
      <c r="K13" s="15">
        <f t="shared" si="3"/>
        <v>81449</v>
      </c>
      <c r="L13" s="13">
        <f t="shared" si="1"/>
        <v>588520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1.780601846281478</v>
      </c>
      <c r="C18" s="22">
        <v>1.605336669635465</v>
      </c>
      <c r="D18" s="22">
        <v>1.407678771908015</v>
      </c>
      <c r="E18" s="22">
        <v>1.458228899965805</v>
      </c>
      <c r="F18" s="22">
        <v>1.674099749612956</v>
      </c>
      <c r="G18" s="22">
        <v>1.672738399430169</v>
      </c>
      <c r="H18" s="22">
        <v>1.527791148879829</v>
      </c>
      <c r="I18" s="22">
        <v>1.515851553650181</v>
      </c>
      <c r="J18" s="22">
        <v>2.051975782789709</v>
      </c>
      <c r="K18" s="22">
        <v>1.507218221853552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457839.00000000006</v>
      </c>
      <c r="C20" s="25">
        <f aca="true" t="shared" si="4" ref="C20:K20">SUM(C21:C30)</f>
        <v>304749.92</v>
      </c>
      <c r="D20" s="25">
        <f t="shared" si="4"/>
        <v>952415.82</v>
      </c>
      <c r="E20" s="25">
        <f t="shared" si="4"/>
        <v>822227.3300000001</v>
      </c>
      <c r="F20" s="25">
        <f t="shared" si="4"/>
        <v>967049.32</v>
      </c>
      <c r="G20" s="25">
        <f t="shared" si="4"/>
        <v>446160.36000000004</v>
      </c>
      <c r="H20" s="25">
        <f t="shared" si="4"/>
        <v>260111.01</v>
      </c>
      <c r="I20" s="25">
        <f t="shared" si="4"/>
        <v>359907.74999999994</v>
      </c>
      <c r="J20" s="25">
        <f t="shared" si="4"/>
        <v>318003.29</v>
      </c>
      <c r="K20" s="25">
        <f t="shared" si="4"/>
        <v>573203.88</v>
      </c>
      <c r="L20" s="25">
        <f>SUM(B20:K20)</f>
        <v>5461667.68</v>
      </c>
      <c r="M20"/>
    </row>
    <row r="21" spans="1:13" ht="17.25" customHeight="1">
      <c r="A21" s="26" t="s">
        <v>22</v>
      </c>
      <c r="B21" s="56">
        <f>ROUND((B15+B16)*B7,2)</f>
        <v>237538.1</v>
      </c>
      <c r="C21" s="56">
        <f aca="true" t="shared" si="5" ref="C21:K21">ROUND((C15+C16)*C7,2)</f>
        <v>182833.3</v>
      </c>
      <c r="D21" s="56">
        <f t="shared" si="5"/>
        <v>645754.96</v>
      </c>
      <c r="E21" s="56">
        <f t="shared" si="5"/>
        <v>541712.67</v>
      </c>
      <c r="F21" s="56">
        <f t="shared" si="5"/>
        <v>553435.13</v>
      </c>
      <c r="G21" s="56">
        <f t="shared" si="5"/>
        <v>254974.53</v>
      </c>
      <c r="H21" s="56">
        <f t="shared" si="5"/>
        <v>162511.89</v>
      </c>
      <c r="I21" s="56">
        <f t="shared" si="5"/>
        <v>229682.62</v>
      </c>
      <c r="J21" s="56">
        <f t="shared" si="5"/>
        <v>147767.84</v>
      </c>
      <c r="K21" s="56">
        <f t="shared" si="5"/>
        <v>364705.33</v>
      </c>
      <c r="L21" s="33">
        <f aca="true" t="shared" si="6" ref="L21:L29">SUM(B21:K21)</f>
        <v>3320916.3699999996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185422.68</v>
      </c>
      <c r="C22" s="33">
        <f t="shared" si="7"/>
        <v>110675.7</v>
      </c>
      <c r="D22" s="33">
        <f t="shared" si="7"/>
        <v>263260.59</v>
      </c>
      <c r="E22" s="33">
        <f t="shared" si="7"/>
        <v>248228.4</v>
      </c>
      <c r="F22" s="33">
        <f t="shared" si="7"/>
        <v>373070.48</v>
      </c>
      <c r="G22" s="33">
        <f t="shared" si="7"/>
        <v>171531.16</v>
      </c>
      <c r="H22" s="33">
        <f t="shared" si="7"/>
        <v>85772.34</v>
      </c>
      <c r="I22" s="33">
        <f t="shared" si="7"/>
        <v>118482.14</v>
      </c>
      <c r="J22" s="33">
        <f t="shared" si="7"/>
        <v>155448.19</v>
      </c>
      <c r="K22" s="33">
        <f t="shared" si="7"/>
        <v>184985.19</v>
      </c>
      <c r="L22" s="33">
        <f t="shared" si="6"/>
        <v>1896876.8699999999</v>
      </c>
      <c r="M22"/>
    </row>
    <row r="23" spans="1:13" ht="17.25" customHeight="1">
      <c r="A23" s="27" t="s">
        <v>24</v>
      </c>
      <c r="B23" s="33">
        <v>870.26</v>
      </c>
      <c r="C23" s="33">
        <v>8702.59</v>
      </c>
      <c r="D23" s="33">
        <v>37390.74</v>
      </c>
      <c r="E23" s="33">
        <v>26728.93</v>
      </c>
      <c r="F23" s="33">
        <v>34710.87</v>
      </c>
      <c r="G23" s="33">
        <v>18510.95</v>
      </c>
      <c r="H23" s="33">
        <v>9363.65</v>
      </c>
      <c r="I23" s="33">
        <v>9069.74</v>
      </c>
      <c r="J23" s="33">
        <v>10318.78</v>
      </c>
      <c r="K23" s="33">
        <v>18524.07</v>
      </c>
      <c r="L23" s="33">
        <f t="shared" si="6"/>
        <v>174190.58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620.84</v>
      </c>
      <c r="C26" s="33">
        <v>411.17</v>
      </c>
      <c r="D26" s="33">
        <v>1287.97</v>
      </c>
      <c r="E26" s="33">
        <v>1113.7</v>
      </c>
      <c r="F26" s="33">
        <v>1309.75</v>
      </c>
      <c r="G26" s="33">
        <v>604.5</v>
      </c>
      <c r="H26" s="33">
        <v>351.26</v>
      </c>
      <c r="I26" s="33">
        <v>487.41</v>
      </c>
      <c r="J26" s="33">
        <v>430.23</v>
      </c>
      <c r="K26" s="33">
        <v>776.05</v>
      </c>
      <c r="L26" s="33">
        <f t="shared" si="6"/>
        <v>7392.88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-120462.19</v>
      </c>
      <c r="C32" s="33">
        <f t="shared" si="8"/>
        <v>-13376</v>
      </c>
      <c r="D32" s="33">
        <f t="shared" si="8"/>
        <v>-43045.2</v>
      </c>
      <c r="E32" s="33">
        <f t="shared" si="8"/>
        <v>-796347.72</v>
      </c>
      <c r="F32" s="33">
        <f t="shared" si="8"/>
        <v>-874898.8</v>
      </c>
      <c r="G32" s="33">
        <f t="shared" si="8"/>
        <v>-17652.8</v>
      </c>
      <c r="H32" s="33">
        <f t="shared" si="8"/>
        <v>-15489.65</v>
      </c>
      <c r="I32" s="33">
        <f t="shared" si="8"/>
        <v>-326264</v>
      </c>
      <c r="J32" s="33">
        <f t="shared" si="8"/>
        <v>-7854</v>
      </c>
      <c r="K32" s="33">
        <f t="shared" si="8"/>
        <v>-24380.4</v>
      </c>
      <c r="L32" s="33">
        <f aca="true" t="shared" si="9" ref="L32:L39">SUM(B32:K32)</f>
        <v>-2239770.7600000002</v>
      </c>
      <c r="M32"/>
    </row>
    <row r="33" spans="1:13" ht="18.75" customHeight="1">
      <c r="A33" s="27" t="s">
        <v>28</v>
      </c>
      <c r="B33" s="33">
        <f>B34+B35+B36+B37</f>
        <v>-13591.6</v>
      </c>
      <c r="C33" s="33">
        <f aca="true" t="shared" si="10" ref="C33:K33">C34+C35+C36+C37</f>
        <v>-13376</v>
      </c>
      <c r="D33" s="33">
        <f t="shared" si="10"/>
        <v>-43045.2</v>
      </c>
      <c r="E33" s="33">
        <f t="shared" si="10"/>
        <v>-34579.6</v>
      </c>
      <c r="F33" s="33">
        <f t="shared" si="10"/>
        <v>-32898.8</v>
      </c>
      <c r="G33" s="33">
        <f t="shared" si="10"/>
        <v>-17652.8</v>
      </c>
      <c r="H33" s="33">
        <f t="shared" si="10"/>
        <v>-8892.4</v>
      </c>
      <c r="I33" s="33">
        <f t="shared" si="10"/>
        <v>-11264</v>
      </c>
      <c r="J33" s="33">
        <f t="shared" si="10"/>
        <v>-7854</v>
      </c>
      <c r="K33" s="33">
        <f t="shared" si="10"/>
        <v>-24380.4</v>
      </c>
      <c r="L33" s="33">
        <f t="shared" si="9"/>
        <v>-207534.8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-13591.6</v>
      </c>
      <c r="C34" s="33">
        <f t="shared" si="11"/>
        <v>-13376</v>
      </c>
      <c r="D34" s="33">
        <f t="shared" si="11"/>
        <v>-43045.2</v>
      </c>
      <c r="E34" s="33">
        <f t="shared" si="11"/>
        <v>-34579.6</v>
      </c>
      <c r="F34" s="33">
        <f t="shared" si="11"/>
        <v>-32898.8</v>
      </c>
      <c r="G34" s="33">
        <f t="shared" si="11"/>
        <v>-17652.8</v>
      </c>
      <c r="H34" s="33">
        <f t="shared" si="11"/>
        <v>-8892.4</v>
      </c>
      <c r="I34" s="33">
        <f t="shared" si="11"/>
        <v>-11264</v>
      </c>
      <c r="J34" s="33">
        <f t="shared" si="11"/>
        <v>-7854</v>
      </c>
      <c r="K34" s="33">
        <f t="shared" si="11"/>
        <v>-24380.4</v>
      </c>
      <c r="L34" s="33">
        <f t="shared" si="9"/>
        <v>-207534.8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-2032235.96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337376.81000000006</v>
      </c>
      <c r="C56" s="41">
        <f t="shared" si="16"/>
        <v>291373.92</v>
      </c>
      <c r="D56" s="41">
        <f t="shared" si="16"/>
        <v>909370.62</v>
      </c>
      <c r="E56" s="41">
        <f t="shared" si="16"/>
        <v>25879.610000000102</v>
      </c>
      <c r="F56" s="41">
        <f t="shared" si="16"/>
        <v>92150.5199999999</v>
      </c>
      <c r="G56" s="41">
        <f t="shared" si="16"/>
        <v>428507.56000000006</v>
      </c>
      <c r="H56" s="41">
        <f t="shared" si="16"/>
        <v>244621.36000000002</v>
      </c>
      <c r="I56" s="41">
        <f t="shared" si="16"/>
        <v>33643.74999999994</v>
      </c>
      <c r="J56" s="41">
        <f t="shared" si="16"/>
        <v>310149.29</v>
      </c>
      <c r="K56" s="41">
        <f t="shared" si="16"/>
        <v>548823.48</v>
      </c>
      <c r="L56" s="42">
        <f t="shared" si="14"/>
        <v>3221896.92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337376.81</v>
      </c>
      <c r="C62" s="41">
        <f aca="true" t="shared" si="18" ref="C62:J62">SUM(C63:C74)</f>
        <v>291373.92</v>
      </c>
      <c r="D62" s="41">
        <f t="shared" si="18"/>
        <v>909370.6190411339</v>
      </c>
      <c r="E62" s="41">
        <f t="shared" si="18"/>
        <v>25879.610835992033</v>
      </c>
      <c r="F62" s="41">
        <f t="shared" si="18"/>
        <v>92150.5225528439</v>
      </c>
      <c r="G62" s="41">
        <f t="shared" si="18"/>
        <v>428507.55719996704</v>
      </c>
      <c r="H62" s="41">
        <f t="shared" si="18"/>
        <v>244621.35711675923</v>
      </c>
      <c r="I62" s="41">
        <f>SUM(I63:I79)</f>
        <v>33643.74636191793</v>
      </c>
      <c r="J62" s="41">
        <f t="shared" si="18"/>
        <v>310149.289141888</v>
      </c>
      <c r="K62" s="41">
        <f>SUM(K63:K76)</f>
        <v>548823.48</v>
      </c>
      <c r="L62" s="46">
        <f>SUM(B62:K62)</f>
        <v>3221896.9122505016</v>
      </c>
      <c r="M62" s="40"/>
    </row>
    <row r="63" spans="1:13" ht="18.75" customHeight="1">
      <c r="A63" s="47" t="s">
        <v>46</v>
      </c>
      <c r="B63" s="48">
        <v>337376.81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337376.81</v>
      </c>
      <c r="M63"/>
    </row>
    <row r="64" spans="1:13" ht="18.75" customHeight="1">
      <c r="A64" s="47" t="s">
        <v>55</v>
      </c>
      <c r="B64" s="17">
        <v>0</v>
      </c>
      <c r="C64" s="48">
        <v>255243.55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255243.55</v>
      </c>
      <c r="M64"/>
    </row>
    <row r="65" spans="1:13" ht="18.75" customHeight="1">
      <c r="A65" s="47" t="s">
        <v>56</v>
      </c>
      <c r="B65" s="17">
        <v>0</v>
      </c>
      <c r="C65" s="48">
        <v>36130.37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36130.37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909370.6190411339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909370.6190411339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25879.610835992033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25879.610835992033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92150.5225528439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92150.5225528439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428507.55719996704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428507.55719996704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244621.35711675923</v>
      </c>
      <c r="I70" s="17">
        <v>0</v>
      </c>
      <c r="J70" s="17">
        <v>0</v>
      </c>
      <c r="K70" s="17">
        <v>0</v>
      </c>
      <c r="L70" s="46">
        <f t="shared" si="19"/>
        <v>244621.35711675923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33643.74636191793</v>
      </c>
      <c r="J71" s="17">
        <v>0</v>
      </c>
      <c r="K71" s="17">
        <v>0</v>
      </c>
      <c r="L71" s="46">
        <f t="shared" si="19"/>
        <v>33643.74636191793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310149.289141888</v>
      </c>
      <c r="K72" s="17">
        <v>0</v>
      </c>
      <c r="L72" s="46">
        <f t="shared" si="19"/>
        <v>310149.289141888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306627.68</v>
      </c>
      <c r="L73" s="46">
        <f t="shared" si="19"/>
        <v>306627.68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242195.8</v>
      </c>
      <c r="L74" s="46">
        <f t="shared" si="19"/>
        <v>242195.8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2024-01-06T09:32:57Z</dcterms:modified>
  <cp:category/>
  <cp:version/>
  <cp:contentType/>
  <cp:contentStatus/>
</cp:coreProperties>
</file>