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<sst xmlns="http://schemas.openxmlformats.org/spreadsheetml/2006/main" count="87" uniqueCount="86">
  <si>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</si>
  <si>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</si>
  <si>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</si>
  <si>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</si>
  <si>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</si>
  <si>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</si>
  <si>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</si>
  <si>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</si>
  <si>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</si>
  <si>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</si>
  <si>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</si>
  <si>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</si>
  <si>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</si>
  <si>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</si>
  <si>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</si>
  <si>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</si>
  <si>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</si>
  <si>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</si>
  <si>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</si>
  <si>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</si>
  <si>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</si>
  <si>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</si>
  <si>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</si>
  <si>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</si>
  <si>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</si>
  <si>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</si>
  <si>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</si>
  <si>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</si>
  <si>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</si>
  <si>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</si>
  <si>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</si>
  <si>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</si>
  <si>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</si>
  <si>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</si>
  <si>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</si>
  <si>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</si>
  <si>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</si>
  <si>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</si>
  <si>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</si>
  <si>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</si>
  <si>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</si>
  <si>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</si>
  <si>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</si>
  <si>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</si>
  <si>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</si>
  <si>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</si>
  <si>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</si>
  <si>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</si>
  <si>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</si>
  <si>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</si>
  <si>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</si>
  <si>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</si>
  <si>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</si>
  <si>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</si>
  <si>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</si>
  <si>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</si>
  <si>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</si>
  <si>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</si>
  <si>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</si>
  <si>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</si>
  <si>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</si>
  <si>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</si>
  <si>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</si>
  <si>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</si>
  <si>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</si>
  <si>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</si>
  <si>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</si>
  <si>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</si>
  <si>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</si>
  <si>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</si>
  <si>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</si>
  <si>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</si>
  <si>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</si>
  <si>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</si>
  <si>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</si>
  <si>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</si>
  <si>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</si>
  <si>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</si>
  <si>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</si>
  <si>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</si>
  <si>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</si>
  <si>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</si>
  <si>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</si>
  <si>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</si>
  <si>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29/12/23 - VENCIMENTO 08/01/24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</si>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</sst>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55722</v>
      </c>
      <c r="C7" s="10">
        <f aca="true" t="shared" si="0" ref="C7:K7">C8+C11</f>
        <v>74678</v>
      </c>
      <c r="D7" s="10">
        <f t="shared" si="0"/>
        <v>222764</v>
      </c>
      <c r="E7" s="10">
        <f t="shared" si="0"/>
        <v>175875</v>
      </c>
      <c r="F7" s="10">
        <f t="shared" si="0"/>
        <v>184182</v>
      </c>
      <c r="G7" s="10">
        <f t="shared" si="0"/>
        <v>95446</v>
      </c>
      <c r="H7" s="10">
        <f t="shared" si="0"/>
        <v>58013</v>
      </c>
      <c r="I7" s="10">
        <f t="shared" si="0"/>
        <v>85156</v>
      </c>
      <c r="J7" s="10">
        <f t="shared" si="0"/>
        <v>68840</v>
      </c>
      <c r="K7" s="10">
        <f t="shared" si="0"/>
        <v>150131</v>
      </c>
      <c r="L7" s="10">
        <f aca="true" t="shared" si="1" ref="L7:L13">SUM(B7:K7)</f>
        <v>1170807</v>
      </c>
      <c r="M7" s="11"/>
    </row>
    <row r="8" spans="1:13" ht="17.25" customHeight="1">
      <c r="A8" s="12" t="s">
        <v>81</v>
      </c>
      <c r="B8" s="13">
        <f>B9+B10</f>
        <v>4067</v>
      </c>
      <c r="C8" s="13">
        <f aca="true" t="shared" si="2" ref="C8:K8">C9+C10</f>
        <v>4547</v>
      </c>
      <c r="D8" s="13">
        <f t="shared" si="2"/>
        <v>13508</v>
      </c>
      <c r="E8" s="13">
        <f t="shared" si="2"/>
        <v>10052</v>
      </c>
      <c r="F8" s="13">
        <f t="shared" si="2"/>
        <v>9226</v>
      </c>
      <c r="G8" s="13">
        <f t="shared" si="2"/>
        <v>6431</v>
      </c>
      <c r="H8" s="13">
        <f t="shared" si="2"/>
        <v>3381</v>
      </c>
      <c r="I8" s="13">
        <f t="shared" si="2"/>
        <v>3739</v>
      </c>
      <c r="J8" s="13">
        <f t="shared" si="2"/>
        <v>3721</v>
      </c>
      <c r="K8" s="13">
        <f t="shared" si="2"/>
        <v>7904</v>
      </c>
      <c r="L8" s="13">
        <f t="shared" si="1"/>
        <v>66576</v>
      </c>
      <c r="M8"/>
    </row>
    <row r="9" spans="1:13" ht="17.25" customHeight="1">
      <c r="A9" s="14" t="s">
        <v>18</v>
      </c>
      <c r="B9" s="15">
        <v>4065</v>
      </c>
      <c r="C9" s="15">
        <v>4547</v>
      </c>
      <c r="D9" s="15">
        <v>13508</v>
      </c>
      <c r="E9" s="15">
        <v>10052</v>
      </c>
      <c r="F9" s="15">
        <v>9226</v>
      </c>
      <c r="G9" s="15">
        <v>6431</v>
      </c>
      <c r="H9" s="15">
        <v>3329</v>
      </c>
      <c r="I9" s="15">
        <v>3739</v>
      </c>
      <c r="J9" s="15">
        <v>3721</v>
      </c>
      <c r="K9" s="15">
        <v>7904</v>
      </c>
      <c r="L9" s="13">
        <f t="shared" si="1"/>
        <v>66522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54</v>
      </c>
      <c r="M10"/>
    </row>
    <row r="11" spans="1:13" ht="17.25" customHeight="1">
      <c r="A11" s="12" t="s">
        <v>70</v>
      </c>
      <c r="B11" s="15">
        <v>51655</v>
      </c>
      <c r="C11" s="15">
        <v>70131</v>
      </c>
      <c r="D11" s="15">
        <v>209256</v>
      </c>
      <c r="E11" s="15">
        <v>165823</v>
      </c>
      <c r="F11" s="15">
        <v>174956</v>
      </c>
      <c r="G11" s="15">
        <v>89015</v>
      </c>
      <c r="H11" s="15">
        <v>54632</v>
      </c>
      <c r="I11" s="15">
        <v>81417</v>
      </c>
      <c r="J11" s="15">
        <v>65119</v>
      </c>
      <c r="K11" s="15">
        <v>142227</v>
      </c>
      <c r="L11" s="13">
        <f t="shared" si="1"/>
        <v>1104231</v>
      </c>
      <c r="M11" s="60"/>
    </row>
    <row r="12" spans="1:13" ht="17.25" customHeight="1">
      <c r="A12" s="14" t="s">
        <v>83</v>
      </c>
      <c r="B12" s="15">
        <v>6860</v>
      </c>
      <c r="C12" s="15">
        <v>6032</v>
      </c>
      <c r="D12" s="15">
        <v>20225</v>
      </c>
      <c r="E12" s="15">
        <v>18988</v>
      </c>
      <c r="F12" s="15">
        <v>17283</v>
      </c>
      <c r="G12" s="15">
        <v>9496</v>
      </c>
      <c r="H12" s="15">
        <v>5424</v>
      </c>
      <c r="I12" s="15">
        <v>4863</v>
      </c>
      <c r="J12" s="15">
        <v>5324</v>
      </c>
      <c r="K12" s="15">
        <v>10508</v>
      </c>
      <c r="L12" s="13">
        <f t="shared" si="1"/>
        <v>105003</v>
      </c>
      <c r="M12" s="60"/>
    </row>
    <row r="13" spans="1:13" ht="17.25" customHeight="1">
      <c r="A13" s="14" t="s">
        <v>71</v>
      </c>
      <c r="B13" s="15">
        <f>+B11-B12</f>
        <v>44795</v>
      </c>
      <c r="C13" s="15">
        <f aca="true" t="shared" si="3" ref="C13:K13">+C11-C12</f>
        <v>64099</v>
      </c>
      <c r="D13" s="15">
        <f t="shared" si="3"/>
        <v>189031</v>
      </c>
      <c r="E13" s="15">
        <f t="shared" si="3"/>
        <v>146835</v>
      </c>
      <c r="F13" s="15">
        <f t="shared" si="3"/>
        <v>157673</v>
      </c>
      <c r="G13" s="15">
        <f t="shared" si="3"/>
        <v>79519</v>
      </c>
      <c r="H13" s="15">
        <f t="shared" si="3"/>
        <v>49208</v>
      </c>
      <c r="I13" s="15">
        <f t="shared" si="3"/>
        <v>76554</v>
      </c>
      <c r="J13" s="15">
        <f t="shared" si="3"/>
        <v>59795</v>
      </c>
      <c r="K13" s="15">
        <f t="shared" si="3"/>
        <v>131719</v>
      </c>
      <c r="L13" s="13">
        <f t="shared" si="1"/>
        <v>999228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1.761805843314456</v>
      </c>
      <c r="C18" s="22">
        <v>1.603739395700946</v>
      </c>
      <c r="D18" s="22">
        <v>1.456204804708773</v>
      </c>
      <c r="E18" s="22">
        <v>1.495214198606359</v>
      </c>
      <c r="F18" s="22">
        <v>1.6422051495944</v>
      </c>
      <c r="G18" s="22">
        <v>1.711960929242164</v>
      </c>
      <c r="H18" s="22">
        <v>1.52668825405262</v>
      </c>
      <c r="I18" s="22">
        <v>1.526685530676842</v>
      </c>
      <c r="J18" s="22">
        <v>2.068631027017538</v>
      </c>
      <c r="K18" s="22">
        <v>1.506052465307737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755539.13</v>
      </c>
      <c r="C20" s="25">
        <f aca="true" t="shared" si="4" ref="C20:K20">SUM(C21:C30)</f>
        <v>510295.50999999995</v>
      </c>
      <c r="D20" s="25">
        <f t="shared" si="4"/>
        <v>1658656.21</v>
      </c>
      <c r="E20" s="25">
        <f t="shared" si="4"/>
        <v>1349053.2</v>
      </c>
      <c r="F20" s="25">
        <f t="shared" si="4"/>
        <v>1389023.44</v>
      </c>
      <c r="G20" s="25">
        <f t="shared" si="4"/>
        <v>822118.9700000001</v>
      </c>
      <c r="H20" s="25">
        <f t="shared" si="4"/>
        <v>492536.9199999999</v>
      </c>
      <c r="I20" s="25">
        <f t="shared" si="4"/>
        <v>590400.9</v>
      </c>
      <c r="J20" s="25">
        <f t="shared" si="4"/>
        <v>702781.82</v>
      </c>
      <c r="K20" s="25">
        <f t="shared" si="4"/>
        <v>908721.7100000001</v>
      </c>
      <c r="L20" s="25">
        <f>SUM(B20:K20)</f>
        <v>9179127.81</v>
      </c>
      <c r="M20"/>
    </row>
    <row r="21" spans="1:13" ht="17.25" customHeight="1">
      <c r="A21" s="26" t="s">
        <v>22</v>
      </c>
      <c r="B21" s="56">
        <f>ROUND((B15+B16)*B7,2)</f>
        <v>408269.52</v>
      </c>
      <c r="C21" s="56">
        <f aca="true" t="shared" si="5" ref="C21:K21">ROUND((C15+C16)*C7,2)</f>
        <v>308069.15</v>
      </c>
      <c r="D21" s="56">
        <f t="shared" si="5"/>
        <v>1093748.96</v>
      </c>
      <c r="E21" s="56">
        <f t="shared" si="5"/>
        <v>874696.73</v>
      </c>
      <c r="F21" s="56">
        <f t="shared" si="5"/>
        <v>809369.38</v>
      </c>
      <c r="G21" s="56">
        <f t="shared" si="5"/>
        <v>461185.53</v>
      </c>
      <c r="H21" s="56">
        <f t="shared" si="5"/>
        <v>308774.19</v>
      </c>
      <c r="I21" s="56">
        <f t="shared" si="5"/>
        <v>375784.91</v>
      </c>
      <c r="J21" s="56">
        <f t="shared" si="5"/>
        <v>327168.98</v>
      </c>
      <c r="K21" s="56">
        <f t="shared" si="5"/>
        <v>582658.41</v>
      </c>
      <c r="L21" s="33">
        <f aca="true" t="shared" si="6" ref="L21:L29">SUM(B21:K21)</f>
        <v>5549725.76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311022.11</v>
      </c>
      <c r="C22" s="33">
        <f t="shared" si="7"/>
        <v>185993.48</v>
      </c>
      <c r="D22" s="33">
        <f t="shared" si="7"/>
        <v>498973.53</v>
      </c>
      <c r="E22" s="33">
        <f t="shared" si="7"/>
        <v>433162.24</v>
      </c>
      <c r="F22" s="33">
        <f t="shared" si="7"/>
        <v>519781.18</v>
      </c>
      <c r="G22" s="33">
        <f t="shared" si="7"/>
        <v>328346.08</v>
      </c>
      <c r="H22" s="33">
        <f t="shared" si="7"/>
        <v>162627.74</v>
      </c>
      <c r="I22" s="33">
        <f t="shared" si="7"/>
        <v>197920.47</v>
      </c>
      <c r="J22" s="33">
        <f t="shared" si="7"/>
        <v>349622.92</v>
      </c>
      <c r="K22" s="33">
        <f t="shared" si="7"/>
        <v>294855.72</v>
      </c>
      <c r="L22" s="33">
        <f t="shared" si="6"/>
        <v>3282305.4699999997</v>
      </c>
      <c r="M22"/>
    </row>
    <row r="23" spans="1:13" ht="17.25" customHeight="1">
      <c r="A23" s="27" t="s">
        <v>24</v>
      </c>
      <c r="B23" s="33">
        <v>2406.7</v>
      </c>
      <c r="C23" s="33">
        <v>13675.49</v>
      </c>
      <c r="D23" s="33">
        <v>59818</v>
      </c>
      <c r="E23" s="33">
        <v>35617.84</v>
      </c>
      <c r="F23" s="33">
        <v>54181.63</v>
      </c>
      <c r="G23" s="33">
        <v>31356.5</v>
      </c>
      <c r="H23" s="33">
        <v>18609.23</v>
      </c>
      <c r="I23" s="33">
        <v>14014.1</v>
      </c>
      <c r="J23" s="33">
        <v>21360.78</v>
      </c>
      <c r="K23" s="33">
        <v>26229.18</v>
      </c>
      <c r="L23" s="33">
        <f t="shared" si="6"/>
        <v>277269.45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634.45</v>
      </c>
      <c r="C26" s="33">
        <v>430.23</v>
      </c>
      <c r="D26" s="33">
        <v>1394.16</v>
      </c>
      <c r="E26" s="33">
        <v>1132.76</v>
      </c>
      <c r="F26" s="33">
        <v>1168.16</v>
      </c>
      <c r="G26" s="33">
        <v>691.64</v>
      </c>
      <c r="H26" s="33">
        <v>413.89</v>
      </c>
      <c r="I26" s="33">
        <v>495.58</v>
      </c>
      <c r="J26" s="33">
        <v>590.89</v>
      </c>
      <c r="K26" s="33">
        <v>765.16</v>
      </c>
      <c r="L26" s="33">
        <f t="shared" si="6"/>
        <v>7716.920000000001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30962.87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30962.87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-124756.59</v>
      </c>
      <c r="C32" s="33">
        <f t="shared" si="8"/>
        <v>-20006.8</v>
      </c>
      <c r="D32" s="33">
        <f t="shared" si="8"/>
        <v>-59435.2</v>
      </c>
      <c r="E32" s="33">
        <f t="shared" si="8"/>
        <v>-1228996.9200000002</v>
      </c>
      <c r="F32" s="33">
        <f t="shared" si="8"/>
        <v>-1270594.4</v>
      </c>
      <c r="G32" s="33">
        <f t="shared" si="8"/>
        <v>-28296.4</v>
      </c>
      <c r="H32" s="33">
        <f t="shared" si="8"/>
        <v>-21244.85</v>
      </c>
      <c r="I32" s="33">
        <f t="shared" si="8"/>
        <v>-551951.6</v>
      </c>
      <c r="J32" s="33">
        <f t="shared" si="8"/>
        <v>-16372.4</v>
      </c>
      <c r="K32" s="33">
        <f t="shared" si="8"/>
        <v>-34777.6</v>
      </c>
      <c r="L32" s="33">
        <f aca="true" t="shared" si="9" ref="L32:L39">SUM(B32:K32)</f>
        <v>-3356432.7600000002</v>
      </c>
      <c r="M32"/>
    </row>
    <row r="33" spans="1:13" ht="18.75" customHeight="1">
      <c r="A33" s="27" t="s">
        <v>28</v>
      </c>
      <c r="B33" s="33">
        <f>B34+B35+B36+B37</f>
        <v>-17886</v>
      </c>
      <c r="C33" s="33">
        <f aca="true" t="shared" si="10" ref="C33:K33">C34+C35+C36+C37</f>
        <v>-20006.8</v>
      </c>
      <c r="D33" s="33">
        <f t="shared" si="10"/>
        <v>-59435.2</v>
      </c>
      <c r="E33" s="33">
        <f t="shared" si="10"/>
        <v>-44228.8</v>
      </c>
      <c r="F33" s="33">
        <f t="shared" si="10"/>
        <v>-40594.4</v>
      </c>
      <c r="G33" s="33">
        <f t="shared" si="10"/>
        <v>-28296.4</v>
      </c>
      <c r="H33" s="33">
        <f t="shared" si="10"/>
        <v>-14647.6</v>
      </c>
      <c r="I33" s="33">
        <f t="shared" si="10"/>
        <v>-16451.6</v>
      </c>
      <c r="J33" s="33">
        <f t="shared" si="10"/>
        <v>-16372.4</v>
      </c>
      <c r="K33" s="33">
        <f t="shared" si="10"/>
        <v>-34777.6</v>
      </c>
      <c r="L33" s="33">
        <f t="shared" si="9"/>
        <v>-292696.8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-17886</v>
      </c>
      <c r="C34" s="33">
        <f t="shared" si="11"/>
        <v>-20006.8</v>
      </c>
      <c r="D34" s="33">
        <f t="shared" si="11"/>
        <v>-59435.2</v>
      </c>
      <c r="E34" s="33">
        <f t="shared" si="11"/>
        <v>-44228.8</v>
      </c>
      <c r="F34" s="33">
        <f t="shared" si="11"/>
        <v>-40594.4</v>
      </c>
      <c r="G34" s="33">
        <f t="shared" si="11"/>
        <v>-28296.4</v>
      </c>
      <c r="H34" s="33">
        <f t="shared" si="11"/>
        <v>-14647.6</v>
      </c>
      <c r="I34" s="33">
        <f t="shared" si="11"/>
        <v>-16451.6</v>
      </c>
      <c r="J34" s="33">
        <f t="shared" si="11"/>
        <v>-16372.4</v>
      </c>
      <c r="K34" s="33">
        <f t="shared" si="11"/>
        <v>-34777.6</v>
      </c>
      <c r="L34" s="33">
        <f t="shared" si="9"/>
        <v>-292696.8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-1184768.12</v>
      </c>
      <c r="F38" s="38">
        <f t="shared" si="12"/>
        <v>-1230000</v>
      </c>
      <c r="G38" s="38">
        <f t="shared" si="12"/>
        <v>0</v>
      </c>
      <c r="H38" s="38">
        <f t="shared" si="12"/>
        <v>-6597.25</v>
      </c>
      <c r="I38" s="38">
        <f t="shared" si="12"/>
        <v>-535500</v>
      </c>
      <c r="J38" s="38">
        <f t="shared" si="12"/>
        <v>0</v>
      </c>
      <c r="K38" s="38">
        <f t="shared" si="12"/>
        <v>0</v>
      </c>
      <c r="L38" s="33">
        <f t="shared" si="9"/>
        <v>-3063735.96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630782.54</v>
      </c>
      <c r="C56" s="41">
        <f t="shared" si="16"/>
        <v>490288.70999999996</v>
      </c>
      <c r="D56" s="41">
        <f t="shared" si="16"/>
        <v>1599221.01</v>
      </c>
      <c r="E56" s="41">
        <f t="shared" si="16"/>
        <v>120056.2799999998</v>
      </c>
      <c r="F56" s="41">
        <f t="shared" si="16"/>
        <v>118429.04000000004</v>
      </c>
      <c r="G56" s="41">
        <f t="shared" si="16"/>
        <v>793822.5700000001</v>
      </c>
      <c r="H56" s="41">
        <f t="shared" si="16"/>
        <v>471292.06999999995</v>
      </c>
      <c r="I56" s="41">
        <f t="shared" si="16"/>
        <v>38449.30000000005</v>
      </c>
      <c r="J56" s="41">
        <f t="shared" si="16"/>
        <v>686409.4199999999</v>
      </c>
      <c r="K56" s="41">
        <f t="shared" si="16"/>
        <v>873944.1100000001</v>
      </c>
      <c r="L56" s="42">
        <f t="shared" si="14"/>
        <v>5822695.05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630782.54</v>
      </c>
      <c r="C62" s="41">
        <f aca="true" t="shared" si="18" ref="C62:J62">SUM(C63:C74)</f>
        <v>490288.70999999996</v>
      </c>
      <c r="D62" s="41">
        <f t="shared" si="18"/>
        <v>1599221.01</v>
      </c>
      <c r="E62" s="41">
        <f t="shared" si="18"/>
        <v>120056.28</v>
      </c>
      <c r="F62" s="41">
        <f t="shared" si="18"/>
        <v>118429.04</v>
      </c>
      <c r="G62" s="41">
        <f t="shared" si="18"/>
        <v>793822.57</v>
      </c>
      <c r="H62" s="41">
        <f t="shared" si="18"/>
        <v>471292.07</v>
      </c>
      <c r="I62" s="41">
        <f>SUM(I63:I79)</f>
        <v>38449.3</v>
      </c>
      <c r="J62" s="41">
        <f t="shared" si="18"/>
        <v>686409.42</v>
      </c>
      <c r="K62" s="41">
        <f>SUM(K63:K76)</f>
        <v>873944.12</v>
      </c>
      <c r="L62" s="46">
        <f>SUM(B62:K62)</f>
        <v>5822695.06</v>
      </c>
      <c r="M62" s="40"/>
    </row>
    <row r="63" spans="1:13" ht="18.75" customHeight="1">
      <c r="A63" s="47" t="s">
        <v>46</v>
      </c>
      <c r="B63" s="48">
        <v>630782.54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630782.54</v>
      </c>
      <c r="M63"/>
    </row>
    <row r="64" spans="1:13" ht="18.75" customHeight="1">
      <c r="A64" s="47" t="s">
        <v>55</v>
      </c>
      <c r="B64" s="17">
        <v>0</v>
      </c>
      <c r="C64" s="48">
        <v>429492.91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429492.91</v>
      </c>
      <c r="M64"/>
    </row>
    <row r="65" spans="1:13" ht="18.75" customHeight="1">
      <c r="A65" s="47" t="s">
        <v>56</v>
      </c>
      <c r="B65" s="17">
        <v>0</v>
      </c>
      <c r="C65" s="48">
        <v>60795.8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60795.8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1599221.01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1599221.01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120056.28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120056.28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118429.04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118429.04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793822.57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793822.57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471292.07</v>
      </c>
      <c r="I70" s="17">
        <v>0</v>
      </c>
      <c r="J70" s="17">
        <v>0</v>
      </c>
      <c r="K70" s="17">
        <v>0</v>
      </c>
      <c r="L70" s="46">
        <f t="shared" si="19"/>
        <v>471292.07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38449.3</v>
      </c>
      <c r="J71" s="17">
        <v>0</v>
      </c>
      <c r="K71" s="17">
        <v>0</v>
      </c>
      <c r="L71" s="46">
        <f t="shared" si="19"/>
        <v>38449.3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686409.42</v>
      </c>
      <c r="K72" s="17">
        <v>0</v>
      </c>
      <c r="L72" s="46">
        <f t="shared" si="19"/>
        <v>686409.42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513442.17</v>
      </c>
      <c r="L73" s="46">
        <f t="shared" si="19"/>
        <v>513442.17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360501.95</v>
      </c>
      <c r="L74" s="46">
        <f t="shared" si="19"/>
        <v>360501.95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2024-01-06T09:30:46Z</dcterms:modified>
  <cp:category/>
  <cp:version/>
  <cp:contentType/>
  <cp:contentStatus/>
</cp:coreProperties>
</file>