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<sst xmlns="http://schemas.openxmlformats.org/spreadsheetml/2006/main" count="87" uniqueCount="86">
  <si>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</si>
  <si>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</si>
  <si>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</si>
  <si>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</si>
  <si>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</si>
  <si>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</si>
  <si>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</si>
  <si>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</si>
  <si>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</si>
  <si>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</si>
  <si>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</si>
  <si>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</si>
  <si>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</si>
  <si>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</si>
  <si>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</si>
  <si>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</si>
  <si>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</si>
  <si>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</si>
  <si>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</si>
  <si>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</si>
  <si>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</si>
  <si>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</si>
  <si>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</si>
  <si>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</si>
  <si>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</si>
  <si>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</si>
  <si>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</si>
  <si>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</si>
  <si>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</si>
  <si>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</si>
  <si>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</si>
  <si>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</si>
  <si>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</si>
  <si>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</si>
  <si>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</si>
  <si>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</si>
  <si>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</si>
  <si>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</si>
  <si>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</si>
  <si>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</si>
  <si>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</si>
  <si>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</si>
  <si>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</si>
  <si>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</si>
  <si>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</si>
  <si>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</si>
  <si>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</si>
  <si>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</si>
  <si>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</si>
  <si>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</si>
  <si>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</si>
  <si>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</si>
  <si>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</si>
  <si>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</si>
  <si>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</si>
  <si>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</si>
  <si>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</si>
  <si>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</si>
  <si>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</si>
  <si>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</si>
  <si>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</si>
  <si>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</si>
  <si>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</si>
  <si>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</si>
  <si>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</si>
  <si>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</si>
  <si>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</si>
  <si>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</si>
  <si>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</si>
  <si>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</si>
  <si>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</si>
  <si>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</si>
  <si>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</si>
  <si>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</si>
  <si>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</si>
  <si>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</si>
  <si>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</si>
  <si>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</si>
  <si>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</si>
  <si>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</si>
  <si>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</si>
  <si>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</si>
  <si>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</si>
  <si>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</si>
  <si>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27/12/23 - VENCIMENTO 05/01/24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</si>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</sst>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61820</v>
      </c>
      <c r="C7" s="10">
        <f aca="true" t="shared" si="0" ref="C7:K7">C8+C11</f>
        <v>82261</v>
      </c>
      <c r="D7" s="10">
        <f t="shared" si="0"/>
        <v>243515</v>
      </c>
      <c r="E7" s="10">
        <f t="shared" si="0"/>
        <v>189971</v>
      </c>
      <c r="F7" s="10">
        <f t="shared" si="0"/>
        <v>200138</v>
      </c>
      <c r="G7" s="10">
        <f t="shared" si="0"/>
        <v>108185</v>
      </c>
      <c r="H7" s="10">
        <f t="shared" si="0"/>
        <v>63419</v>
      </c>
      <c r="I7" s="10">
        <f t="shared" si="0"/>
        <v>92706</v>
      </c>
      <c r="J7" s="10">
        <f t="shared" si="0"/>
        <v>80570</v>
      </c>
      <c r="K7" s="10">
        <f t="shared" si="0"/>
        <v>162666</v>
      </c>
      <c r="L7" s="10">
        <f aca="true" t="shared" si="1" ref="L7:L13">SUM(B7:K7)</f>
        <v>1285251</v>
      </c>
      <c r="M7" s="11"/>
    </row>
    <row r="8" spans="1:13" ht="17.25" customHeight="1">
      <c r="A8" s="12" t="s">
        <v>81</v>
      </c>
      <c r="B8" s="13">
        <f>B9+B10</f>
        <v>4355</v>
      </c>
      <c r="C8" s="13">
        <f aca="true" t="shared" si="2" ref="C8:K8">C9+C10</f>
        <v>4497</v>
      </c>
      <c r="D8" s="13">
        <f t="shared" si="2"/>
        <v>14473</v>
      </c>
      <c r="E8" s="13">
        <f t="shared" si="2"/>
        <v>10479</v>
      </c>
      <c r="F8" s="13">
        <f t="shared" si="2"/>
        <v>9465</v>
      </c>
      <c r="G8" s="13">
        <f t="shared" si="2"/>
        <v>6831</v>
      </c>
      <c r="H8" s="13">
        <f t="shared" si="2"/>
        <v>3493</v>
      </c>
      <c r="I8" s="13">
        <f t="shared" si="2"/>
        <v>3908</v>
      </c>
      <c r="J8" s="13">
        <f t="shared" si="2"/>
        <v>4271</v>
      </c>
      <c r="K8" s="13">
        <f t="shared" si="2"/>
        <v>8256</v>
      </c>
      <c r="L8" s="13">
        <f t="shared" si="1"/>
        <v>70028</v>
      </c>
      <c r="M8"/>
    </row>
    <row r="9" spans="1:13" ht="17.25" customHeight="1">
      <c r="A9" s="14" t="s">
        <v>18</v>
      </c>
      <c r="B9" s="15">
        <v>4349</v>
      </c>
      <c r="C9" s="15">
        <v>4497</v>
      </c>
      <c r="D9" s="15">
        <v>14473</v>
      </c>
      <c r="E9" s="15">
        <v>10479</v>
      </c>
      <c r="F9" s="15">
        <v>9465</v>
      </c>
      <c r="G9" s="15">
        <v>6831</v>
      </c>
      <c r="H9" s="15">
        <v>3433</v>
      </c>
      <c r="I9" s="15">
        <v>3908</v>
      </c>
      <c r="J9" s="15">
        <v>4271</v>
      </c>
      <c r="K9" s="15">
        <v>8256</v>
      </c>
      <c r="L9" s="13">
        <f t="shared" si="1"/>
        <v>69962</v>
      </c>
      <c r="M9"/>
    </row>
    <row r="10" spans="1:13" ht="17.25" customHeight="1">
      <c r="A10" s="14" t="s">
        <v>19</v>
      </c>
      <c r="B10" s="15">
        <v>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60</v>
      </c>
      <c r="I10" s="15">
        <v>0</v>
      </c>
      <c r="J10" s="15">
        <v>0</v>
      </c>
      <c r="K10" s="15">
        <v>0</v>
      </c>
      <c r="L10" s="13">
        <f t="shared" si="1"/>
        <v>66</v>
      </c>
      <c r="M10"/>
    </row>
    <row r="11" spans="1:13" ht="17.25" customHeight="1">
      <c r="A11" s="12" t="s">
        <v>70</v>
      </c>
      <c r="B11" s="15">
        <v>57465</v>
      </c>
      <c r="C11" s="15">
        <v>77764</v>
      </c>
      <c r="D11" s="15">
        <v>229042</v>
      </c>
      <c r="E11" s="15">
        <v>179492</v>
      </c>
      <c r="F11" s="15">
        <v>190673</v>
      </c>
      <c r="G11" s="15">
        <v>101354</v>
      </c>
      <c r="H11" s="15">
        <v>59926</v>
      </c>
      <c r="I11" s="15">
        <v>88798</v>
      </c>
      <c r="J11" s="15">
        <v>76299</v>
      </c>
      <c r="K11" s="15">
        <v>154410</v>
      </c>
      <c r="L11" s="13">
        <f t="shared" si="1"/>
        <v>1215223</v>
      </c>
      <c r="M11" s="60"/>
    </row>
    <row r="12" spans="1:13" ht="17.25" customHeight="1">
      <c r="A12" s="14" t="s">
        <v>83</v>
      </c>
      <c r="B12" s="15">
        <v>7738</v>
      </c>
      <c r="C12" s="15">
        <v>6704</v>
      </c>
      <c r="D12" s="15">
        <v>22401</v>
      </c>
      <c r="E12" s="15">
        <v>20872</v>
      </c>
      <c r="F12" s="15">
        <v>18905</v>
      </c>
      <c r="G12" s="15">
        <v>11070</v>
      </c>
      <c r="H12" s="15">
        <v>6192</v>
      </c>
      <c r="I12" s="15">
        <v>5261</v>
      </c>
      <c r="J12" s="15">
        <v>6296</v>
      </c>
      <c r="K12" s="15">
        <v>11104</v>
      </c>
      <c r="L12" s="13">
        <f t="shared" si="1"/>
        <v>116543</v>
      </c>
      <c r="M12" s="60"/>
    </row>
    <row r="13" spans="1:13" ht="17.25" customHeight="1">
      <c r="A13" s="14" t="s">
        <v>71</v>
      </c>
      <c r="B13" s="15">
        <f>+B11-B12</f>
        <v>49727</v>
      </c>
      <c r="C13" s="15">
        <f aca="true" t="shared" si="3" ref="C13:K13">+C11-C12</f>
        <v>71060</v>
      </c>
      <c r="D13" s="15">
        <f t="shared" si="3"/>
        <v>206641</v>
      </c>
      <c r="E13" s="15">
        <f t="shared" si="3"/>
        <v>158620</v>
      </c>
      <c r="F13" s="15">
        <f t="shared" si="3"/>
        <v>171768</v>
      </c>
      <c r="G13" s="15">
        <f t="shared" si="3"/>
        <v>90284</v>
      </c>
      <c r="H13" s="15">
        <f t="shared" si="3"/>
        <v>53734</v>
      </c>
      <c r="I13" s="15">
        <f t="shared" si="3"/>
        <v>83537</v>
      </c>
      <c r="J13" s="15">
        <f t="shared" si="3"/>
        <v>70003</v>
      </c>
      <c r="K13" s="15">
        <f t="shared" si="3"/>
        <v>143306</v>
      </c>
      <c r="L13" s="13">
        <f t="shared" si="1"/>
        <v>1098680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1.615934554148857</v>
      </c>
      <c r="C18" s="22">
        <v>1.476113031228219</v>
      </c>
      <c r="D18" s="22">
        <v>1.358251561886187</v>
      </c>
      <c r="E18" s="22">
        <v>1.398579601357078</v>
      </c>
      <c r="F18" s="22">
        <v>1.525317059889743</v>
      </c>
      <c r="G18" s="22">
        <v>1.546580340645249</v>
      </c>
      <c r="H18" s="22">
        <v>1.430476963939918</v>
      </c>
      <c r="I18" s="22">
        <v>1.428209718198672</v>
      </c>
      <c r="J18" s="22">
        <v>1.865372542548297</v>
      </c>
      <c r="K18" s="22">
        <v>1.394820578885368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768471.5800000001</v>
      </c>
      <c r="C20" s="25">
        <f aca="true" t="shared" si="4" ref="C20:K20">SUM(C21:C30)</f>
        <v>517586.17</v>
      </c>
      <c r="D20" s="25">
        <f t="shared" si="4"/>
        <v>1691232.1300000001</v>
      </c>
      <c r="E20" s="25">
        <f t="shared" si="4"/>
        <v>1362606.14</v>
      </c>
      <c r="F20" s="25">
        <f t="shared" si="4"/>
        <v>1401399.0300000003</v>
      </c>
      <c r="G20" s="25">
        <f t="shared" si="4"/>
        <v>841052.1699999999</v>
      </c>
      <c r="H20" s="25">
        <f t="shared" si="4"/>
        <v>504001.24999999994</v>
      </c>
      <c r="I20" s="25">
        <f t="shared" si="4"/>
        <v>600945.5</v>
      </c>
      <c r="J20" s="25">
        <f t="shared" si="4"/>
        <v>740110.99</v>
      </c>
      <c r="K20" s="25">
        <f t="shared" si="4"/>
        <v>911348.3400000001</v>
      </c>
      <c r="L20" s="25">
        <f>SUM(B20:K20)</f>
        <v>9338753.299999999</v>
      </c>
      <c r="M20"/>
    </row>
    <row r="21" spans="1:13" ht="17.25" customHeight="1">
      <c r="A21" s="26" t="s">
        <v>22</v>
      </c>
      <c r="B21" s="56">
        <f>ROUND((B15+B16)*B7,2)</f>
        <v>452948.96</v>
      </c>
      <c r="C21" s="56">
        <f aca="true" t="shared" si="5" ref="C21:K21">ROUND((C15+C16)*C7,2)</f>
        <v>339351.3</v>
      </c>
      <c r="D21" s="56">
        <f t="shared" si="5"/>
        <v>1195634.3</v>
      </c>
      <c r="E21" s="56">
        <f t="shared" si="5"/>
        <v>944801.77</v>
      </c>
      <c r="F21" s="56">
        <f t="shared" si="5"/>
        <v>879486.43</v>
      </c>
      <c r="G21" s="56">
        <f t="shared" si="5"/>
        <v>522739.1</v>
      </c>
      <c r="H21" s="56">
        <f t="shared" si="5"/>
        <v>337547.63</v>
      </c>
      <c r="I21" s="56">
        <f t="shared" si="5"/>
        <v>409102.31</v>
      </c>
      <c r="J21" s="56">
        <f t="shared" si="5"/>
        <v>382916.98</v>
      </c>
      <c r="K21" s="56">
        <f t="shared" si="5"/>
        <v>631306.75</v>
      </c>
      <c r="L21" s="33">
        <f aca="true" t="shared" si="6" ref="L21:L29">SUM(B21:K21)</f>
        <v>6095835.529999999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278986.92</v>
      </c>
      <c r="C22" s="33">
        <f t="shared" si="7"/>
        <v>161569.58</v>
      </c>
      <c r="D22" s="33">
        <f t="shared" si="7"/>
        <v>428337.86</v>
      </c>
      <c r="E22" s="33">
        <f t="shared" si="7"/>
        <v>376578.71</v>
      </c>
      <c r="F22" s="33">
        <f t="shared" si="7"/>
        <v>462009.23</v>
      </c>
      <c r="G22" s="33">
        <f t="shared" si="7"/>
        <v>285718.92</v>
      </c>
      <c r="H22" s="33">
        <f t="shared" si="7"/>
        <v>145306.48</v>
      </c>
      <c r="I22" s="33">
        <f t="shared" si="7"/>
        <v>175181.58</v>
      </c>
      <c r="J22" s="33">
        <f t="shared" si="7"/>
        <v>331365.84</v>
      </c>
      <c r="K22" s="33">
        <f t="shared" si="7"/>
        <v>249252.9</v>
      </c>
      <c r="L22" s="33">
        <f t="shared" si="6"/>
        <v>2894308.02</v>
      </c>
      <c r="M22"/>
    </row>
    <row r="23" spans="1:13" ht="17.25" customHeight="1">
      <c r="A23" s="27" t="s">
        <v>24</v>
      </c>
      <c r="B23" s="33">
        <v>2565.78</v>
      </c>
      <c r="C23" s="33">
        <v>14110.62</v>
      </c>
      <c r="D23" s="33">
        <v>61141.52</v>
      </c>
      <c r="E23" s="33">
        <v>35657.44</v>
      </c>
      <c r="F23" s="33">
        <v>54223.01</v>
      </c>
      <c r="G23" s="33">
        <v>31360.57</v>
      </c>
      <c r="H23" s="33">
        <v>18618.65</v>
      </c>
      <c r="I23" s="33">
        <v>13980.19</v>
      </c>
      <c r="J23" s="33">
        <v>21179.97</v>
      </c>
      <c r="K23" s="33">
        <v>25823.91</v>
      </c>
      <c r="L23" s="33">
        <f t="shared" si="6"/>
        <v>278661.66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634.45</v>
      </c>
      <c r="C26" s="33">
        <v>427.51</v>
      </c>
      <c r="D26" s="33">
        <v>1396.89</v>
      </c>
      <c r="E26" s="33">
        <v>1124.59</v>
      </c>
      <c r="F26" s="33">
        <v>1157.27</v>
      </c>
      <c r="G26" s="33">
        <v>694.36</v>
      </c>
      <c r="H26" s="33">
        <v>416.62</v>
      </c>
      <c r="I26" s="33">
        <v>495.58</v>
      </c>
      <c r="J26" s="33">
        <v>609.95</v>
      </c>
      <c r="K26" s="33">
        <v>751.54</v>
      </c>
      <c r="L26" s="33">
        <f t="shared" si="6"/>
        <v>7708.76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31091.99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31091.99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-126006.19</v>
      </c>
      <c r="C32" s="33">
        <f t="shared" si="8"/>
        <v>-19786.8</v>
      </c>
      <c r="D32" s="33">
        <f t="shared" si="8"/>
        <v>-63681.2</v>
      </c>
      <c r="E32" s="33">
        <f t="shared" si="8"/>
        <v>-51875.72000000011</v>
      </c>
      <c r="F32" s="33">
        <f t="shared" si="8"/>
        <v>-41646</v>
      </c>
      <c r="G32" s="33">
        <f t="shared" si="8"/>
        <v>-30056.4</v>
      </c>
      <c r="H32" s="33">
        <f t="shared" si="8"/>
        <v>-21702.45</v>
      </c>
      <c r="I32" s="33">
        <f t="shared" si="8"/>
        <v>-22266.6</v>
      </c>
      <c r="J32" s="33">
        <f t="shared" si="8"/>
        <v>-18792.4</v>
      </c>
      <c r="K32" s="33">
        <f t="shared" si="8"/>
        <v>-36326.4</v>
      </c>
      <c r="L32" s="33">
        <f aca="true" t="shared" si="9" ref="L32:L39">SUM(B32:K32)</f>
        <v>-432140.1600000002</v>
      </c>
      <c r="M32"/>
    </row>
    <row r="33" spans="1:13" ht="18.75" customHeight="1">
      <c r="A33" s="27" t="s">
        <v>28</v>
      </c>
      <c r="B33" s="33">
        <f>B34+B35+B36+B37</f>
        <v>-19135.6</v>
      </c>
      <c r="C33" s="33">
        <f aca="true" t="shared" si="10" ref="C33:K33">C34+C35+C36+C37</f>
        <v>-19786.8</v>
      </c>
      <c r="D33" s="33">
        <f t="shared" si="10"/>
        <v>-63681.2</v>
      </c>
      <c r="E33" s="33">
        <f t="shared" si="10"/>
        <v>-46107.6</v>
      </c>
      <c r="F33" s="33">
        <f t="shared" si="10"/>
        <v>-41646</v>
      </c>
      <c r="G33" s="33">
        <f t="shared" si="10"/>
        <v>-30056.4</v>
      </c>
      <c r="H33" s="33">
        <f t="shared" si="10"/>
        <v>-15105.2</v>
      </c>
      <c r="I33" s="33">
        <f t="shared" si="10"/>
        <v>-22266.6</v>
      </c>
      <c r="J33" s="33">
        <f t="shared" si="10"/>
        <v>-18792.4</v>
      </c>
      <c r="K33" s="33">
        <f t="shared" si="10"/>
        <v>-36326.4</v>
      </c>
      <c r="L33" s="33">
        <f t="shared" si="9"/>
        <v>-312904.2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-19135.6</v>
      </c>
      <c r="C34" s="33">
        <f t="shared" si="11"/>
        <v>-19786.8</v>
      </c>
      <c r="D34" s="33">
        <f t="shared" si="11"/>
        <v>-63681.2</v>
      </c>
      <c r="E34" s="33">
        <f t="shared" si="11"/>
        <v>-46107.6</v>
      </c>
      <c r="F34" s="33">
        <f t="shared" si="11"/>
        <v>-41646</v>
      </c>
      <c r="G34" s="33">
        <f t="shared" si="11"/>
        <v>-30056.4</v>
      </c>
      <c r="H34" s="33">
        <f t="shared" si="11"/>
        <v>-15105.2</v>
      </c>
      <c r="I34" s="33">
        <f t="shared" si="11"/>
        <v>-17195.2</v>
      </c>
      <c r="J34" s="33">
        <f t="shared" si="11"/>
        <v>-18792.4</v>
      </c>
      <c r="K34" s="33">
        <f t="shared" si="11"/>
        <v>-36326.4</v>
      </c>
      <c r="L34" s="33">
        <f t="shared" si="9"/>
        <v>-307832.80000000005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-5071.4</v>
      </c>
      <c r="J37" s="17">
        <v>0</v>
      </c>
      <c r="K37" s="17">
        <v>0</v>
      </c>
      <c r="L37" s="33">
        <f t="shared" si="9"/>
        <v>-5071.4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-5768.120000000112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-119235.96000000011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642465.3900000001</v>
      </c>
      <c r="C56" s="41">
        <f t="shared" si="16"/>
        <v>497799.37</v>
      </c>
      <c r="D56" s="41">
        <f t="shared" si="16"/>
        <v>1627550.9300000002</v>
      </c>
      <c r="E56" s="41">
        <f t="shared" si="16"/>
        <v>1310730.4199999997</v>
      </c>
      <c r="F56" s="41">
        <f t="shared" si="16"/>
        <v>1359753.0300000003</v>
      </c>
      <c r="G56" s="41">
        <f t="shared" si="16"/>
        <v>810995.7699999999</v>
      </c>
      <c r="H56" s="41">
        <f t="shared" si="16"/>
        <v>482298.79999999993</v>
      </c>
      <c r="I56" s="41">
        <f t="shared" si="16"/>
        <v>578678.9</v>
      </c>
      <c r="J56" s="41">
        <f t="shared" si="16"/>
        <v>721318.59</v>
      </c>
      <c r="K56" s="41">
        <f t="shared" si="16"/>
        <v>875021.9400000001</v>
      </c>
      <c r="L56" s="42">
        <f t="shared" si="14"/>
        <v>8906613.14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642465.39</v>
      </c>
      <c r="C62" s="41">
        <f aca="true" t="shared" si="18" ref="C62:J62">SUM(C63:C74)</f>
        <v>497799.37</v>
      </c>
      <c r="D62" s="41">
        <f t="shared" si="18"/>
        <v>1627550.93</v>
      </c>
      <c r="E62" s="41">
        <f t="shared" si="18"/>
        <v>1310730.42</v>
      </c>
      <c r="F62" s="41">
        <f t="shared" si="18"/>
        <v>1359753.03</v>
      </c>
      <c r="G62" s="41">
        <f t="shared" si="18"/>
        <v>810995.77</v>
      </c>
      <c r="H62" s="41">
        <f t="shared" si="18"/>
        <v>482298.8</v>
      </c>
      <c r="I62" s="41">
        <f>SUM(I63:I79)</f>
        <v>578678.9</v>
      </c>
      <c r="J62" s="41">
        <f t="shared" si="18"/>
        <v>721318.59</v>
      </c>
      <c r="K62" s="41">
        <f>SUM(K63:K76)</f>
        <v>875021.94</v>
      </c>
      <c r="L62" s="46">
        <f>SUM(B62:K62)</f>
        <v>8906613.14</v>
      </c>
      <c r="M62" s="40"/>
    </row>
    <row r="63" spans="1:13" ht="18.75" customHeight="1">
      <c r="A63" s="47" t="s">
        <v>46</v>
      </c>
      <c r="B63" s="48">
        <v>642465.39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642465.39</v>
      </c>
      <c r="M63"/>
    </row>
    <row r="64" spans="1:13" ht="18.75" customHeight="1">
      <c r="A64" s="47" t="s">
        <v>55</v>
      </c>
      <c r="B64" s="17">
        <v>0</v>
      </c>
      <c r="C64" s="48">
        <v>433732.59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433732.59</v>
      </c>
      <c r="M64"/>
    </row>
    <row r="65" spans="1:13" ht="18.75" customHeight="1">
      <c r="A65" s="47" t="s">
        <v>56</v>
      </c>
      <c r="B65" s="17">
        <v>0</v>
      </c>
      <c r="C65" s="48">
        <v>64066.78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64066.78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1627550.93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1627550.93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1310730.42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1310730.42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1359753.03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1359753.03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810995.77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810995.77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482298.8</v>
      </c>
      <c r="I70" s="17">
        <v>0</v>
      </c>
      <c r="J70" s="17">
        <v>0</v>
      </c>
      <c r="K70" s="17">
        <v>0</v>
      </c>
      <c r="L70" s="46">
        <f t="shared" si="19"/>
        <v>482298.8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578678.9</v>
      </c>
      <c r="J71" s="17">
        <v>0</v>
      </c>
      <c r="K71" s="17">
        <v>0</v>
      </c>
      <c r="L71" s="46">
        <f t="shared" si="19"/>
        <v>578678.9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721318.59</v>
      </c>
      <c r="K72" s="17">
        <v>0</v>
      </c>
      <c r="L72" s="46">
        <f t="shared" si="19"/>
        <v>721318.59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514775.41</v>
      </c>
      <c r="L73" s="46">
        <f t="shared" si="19"/>
        <v>514775.41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360246.53</v>
      </c>
      <c r="L74" s="46">
        <f t="shared" si="19"/>
        <v>360246.53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>
        <v>480509.95</v>
      </c>
    </row>
    <row r="78" spans="1:11" ht="18" customHeight="1">
      <c r="A78" s="54"/>
      <c r="I78"/>
      <c r="J78"/>
      <c r="K78">
        <v>368597.58</v>
      </c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2024-01-04T18:49:17Z</dcterms:modified>
  <cp:category/>
  <cp:version/>
  <cp:contentType/>
  <cp:contentStatus/>
</cp:coreProperties>
</file>