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<sst xmlns="http://schemas.openxmlformats.org/spreadsheetml/2006/main" count="87" uniqueCount="86">
  <si>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</si>
  <si>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</si>
  <si>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</si>
  <si>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</si>
  <si>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</si>
  <si>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</si>
  <si>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</si>
  <si>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</si>
  <si>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</si>
  <si>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</si>
  <si>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</si>
  <si>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</si>
  <si>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</si>
  <si>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</si>
  <si>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</si>
  <si>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</si>
  <si>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</si>
  <si>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</si>
  <si>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</si>
  <si>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</si>
  <si>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</si>
  <si>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</si>
  <si>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</si>
  <si>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</si>
  <si>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</si>
  <si>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</si>
  <si>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</si>
  <si>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</si>
  <si>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</si>
  <si>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</si>
  <si>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</si>
  <si>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</si>
  <si>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</si>
  <si>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</si>
  <si>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</si>
  <si>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</si>
  <si>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</si>
  <si>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</si>
  <si>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</si>
  <si>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</si>
  <si>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</si>
  <si>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</si>
  <si>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</si>
  <si>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</si>
  <si>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</si>
  <si>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</si>
  <si>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</si>
  <si>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</si>
  <si>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</si>
  <si>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</si>
  <si>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</si>
  <si>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</si>
  <si>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</si>
  <si>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</si>
  <si>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</si>
  <si>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</si>
  <si>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</si>
  <si>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</si>
  <si>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</si>
  <si>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</si>
  <si>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</si>
  <si>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</si>
  <si>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</si>
  <si>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</si>
  <si>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</si>
  <si>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</si>
  <si>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</si>
  <si>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</si>
  <si>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</si>
  <si>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</si>
  <si>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</si>
  <si>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</si>
  <si>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</si>
  <si>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</si>
  <si>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</si>
  <si>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</si>
  <si>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</si>
  <si>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</si>
  <si>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</si>
  <si>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</si>
  <si>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</si>
  <si>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</si>
  <si>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</si>
  <si>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</si>
  <si>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26/12/23 - VENCIMENTO 04/01/24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</si>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</sst>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55761</v>
      </c>
      <c r="C7" s="10">
        <f aca="true" t="shared" si="0" ref="C7:K7">C8+C11</f>
        <v>72376</v>
      </c>
      <c r="D7" s="10">
        <f t="shared" si="0"/>
        <v>213282</v>
      </c>
      <c r="E7" s="10">
        <f t="shared" si="0"/>
        <v>164859</v>
      </c>
      <c r="F7" s="10">
        <f t="shared" si="0"/>
        <v>175524</v>
      </c>
      <c r="G7" s="10">
        <f t="shared" si="0"/>
        <v>95622</v>
      </c>
      <c r="H7" s="10">
        <f t="shared" si="0"/>
        <v>57257</v>
      </c>
      <c r="I7" s="10">
        <f t="shared" si="0"/>
        <v>85345</v>
      </c>
      <c r="J7" s="10">
        <f t="shared" si="0"/>
        <v>71387</v>
      </c>
      <c r="K7" s="10">
        <f t="shared" si="0"/>
        <v>147919</v>
      </c>
      <c r="L7" s="10">
        <f aca="true" t="shared" si="1" ref="L7:L13">SUM(B7:K7)</f>
        <v>1139332</v>
      </c>
      <c r="M7" s="11"/>
    </row>
    <row r="8" spans="1:13" ht="17.25" customHeight="1">
      <c r="A8" s="12" t="s">
        <v>81</v>
      </c>
      <c r="B8" s="13">
        <f>B9+B10</f>
        <v>4123</v>
      </c>
      <c r="C8" s="13">
        <f aca="true" t="shared" si="2" ref="C8:K8">C9+C10</f>
        <v>4257</v>
      </c>
      <c r="D8" s="13">
        <f t="shared" si="2"/>
        <v>13369</v>
      </c>
      <c r="E8" s="13">
        <f t="shared" si="2"/>
        <v>9740</v>
      </c>
      <c r="F8" s="13">
        <f t="shared" si="2"/>
        <v>9088</v>
      </c>
      <c r="G8" s="13">
        <f t="shared" si="2"/>
        <v>6392</v>
      </c>
      <c r="H8" s="13">
        <f t="shared" si="2"/>
        <v>3219</v>
      </c>
      <c r="I8" s="13">
        <f t="shared" si="2"/>
        <v>3802</v>
      </c>
      <c r="J8" s="13">
        <f t="shared" si="2"/>
        <v>3768</v>
      </c>
      <c r="K8" s="13">
        <f t="shared" si="2"/>
        <v>7919</v>
      </c>
      <c r="L8" s="13">
        <f t="shared" si="1"/>
        <v>65677</v>
      </c>
      <c r="M8"/>
    </row>
    <row r="9" spans="1:13" ht="17.25" customHeight="1">
      <c r="A9" s="14" t="s">
        <v>18</v>
      </c>
      <c r="B9" s="15">
        <v>4121</v>
      </c>
      <c r="C9" s="15">
        <v>4257</v>
      </c>
      <c r="D9" s="15">
        <v>13369</v>
      </c>
      <c r="E9" s="15">
        <v>9740</v>
      </c>
      <c r="F9" s="15">
        <v>9088</v>
      </c>
      <c r="G9" s="15">
        <v>6392</v>
      </c>
      <c r="H9" s="15">
        <v>3148</v>
      </c>
      <c r="I9" s="15">
        <v>3802</v>
      </c>
      <c r="J9" s="15">
        <v>3768</v>
      </c>
      <c r="K9" s="15">
        <v>7919</v>
      </c>
      <c r="L9" s="13">
        <f t="shared" si="1"/>
        <v>65604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71</v>
      </c>
      <c r="I10" s="15">
        <v>0</v>
      </c>
      <c r="J10" s="15">
        <v>0</v>
      </c>
      <c r="K10" s="15">
        <v>0</v>
      </c>
      <c r="L10" s="13">
        <f t="shared" si="1"/>
        <v>73</v>
      </c>
      <c r="M10"/>
    </row>
    <row r="11" spans="1:13" ht="17.25" customHeight="1">
      <c r="A11" s="12" t="s">
        <v>70</v>
      </c>
      <c r="B11" s="15">
        <v>51638</v>
      </c>
      <c r="C11" s="15">
        <v>68119</v>
      </c>
      <c r="D11" s="15">
        <v>199913</v>
      </c>
      <c r="E11" s="15">
        <v>155119</v>
      </c>
      <c r="F11" s="15">
        <v>166436</v>
      </c>
      <c r="G11" s="15">
        <v>89230</v>
      </c>
      <c r="H11" s="15">
        <v>54038</v>
      </c>
      <c r="I11" s="15">
        <v>81543</v>
      </c>
      <c r="J11" s="15">
        <v>67619</v>
      </c>
      <c r="K11" s="15">
        <v>140000</v>
      </c>
      <c r="L11" s="13">
        <f t="shared" si="1"/>
        <v>1073655</v>
      </c>
      <c r="M11" s="60"/>
    </row>
    <row r="12" spans="1:13" ht="17.25" customHeight="1">
      <c r="A12" s="14" t="s">
        <v>83</v>
      </c>
      <c r="B12" s="15">
        <v>6397</v>
      </c>
      <c r="C12" s="15">
        <v>5303</v>
      </c>
      <c r="D12" s="15">
        <v>18617</v>
      </c>
      <c r="E12" s="15">
        <v>17133</v>
      </c>
      <c r="F12" s="15">
        <v>15095</v>
      </c>
      <c r="G12" s="15">
        <v>9279</v>
      </c>
      <c r="H12" s="15">
        <v>5120</v>
      </c>
      <c r="I12" s="15">
        <v>4727</v>
      </c>
      <c r="J12" s="15">
        <v>5290</v>
      </c>
      <c r="K12" s="15">
        <v>9677</v>
      </c>
      <c r="L12" s="13">
        <f t="shared" si="1"/>
        <v>96638</v>
      </c>
      <c r="M12" s="60"/>
    </row>
    <row r="13" spans="1:13" ht="17.25" customHeight="1">
      <c r="A13" s="14" t="s">
        <v>71</v>
      </c>
      <c r="B13" s="15">
        <f>+B11-B12</f>
        <v>45241</v>
      </c>
      <c r="C13" s="15">
        <f aca="true" t="shared" si="3" ref="C13:K13">+C11-C12</f>
        <v>62816</v>
      </c>
      <c r="D13" s="15">
        <f t="shared" si="3"/>
        <v>181296</v>
      </c>
      <c r="E13" s="15">
        <f t="shared" si="3"/>
        <v>137986</v>
      </c>
      <c r="F13" s="15">
        <f t="shared" si="3"/>
        <v>151341</v>
      </c>
      <c r="G13" s="15">
        <f t="shared" si="3"/>
        <v>79951</v>
      </c>
      <c r="H13" s="15">
        <f t="shared" si="3"/>
        <v>48918</v>
      </c>
      <c r="I13" s="15">
        <f t="shared" si="3"/>
        <v>76816</v>
      </c>
      <c r="J13" s="15">
        <f t="shared" si="3"/>
        <v>62329</v>
      </c>
      <c r="K13" s="15">
        <f t="shared" si="3"/>
        <v>130323</v>
      </c>
      <c r="L13" s="13">
        <f t="shared" si="1"/>
        <v>977017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1.760305316672646</v>
      </c>
      <c r="C18" s="22">
        <v>1.634713304003315</v>
      </c>
      <c r="D18" s="22">
        <v>1.494235341026314</v>
      </c>
      <c r="E18" s="22">
        <v>1.551433039916066</v>
      </c>
      <c r="F18" s="22">
        <v>1.68572451743669</v>
      </c>
      <c r="G18" s="22">
        <v>1.704767963873936</v>
      </c>
      <c r="H18" s="22">
        <v>1.555976556616459</v>
      </c>
      <c r="I18" s="22">
        <v>1.525308353169125</v>
      </c>
      <c r="J18" s="22">
        <v>2.067641770610356</v>
      </c>
      <c r="K18" s="22">
        <v>1.514308554147254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755999.05</v>
      </c>
      <c r="C20" s="25">
        <f aca="true" t="shared" si="4" ref="C20:K20">SUM(C21:C30)</f>
        <v>504997.43</v>
      </c>
      <c r="D20" s="25">
        <f t="shared" si="4"/>
        <v>1631348.38</v>
      </c>
      <c r="E20" s="25">
        <f t="shared" si="4"/>
        <v>1313063.13</v>
      </c>
      <c r="F20" s="25">
        <f t="shared" si="4"/>
        <v>1359720.6600000001</v>
      </c>
      <c r="G20" s="25">
        <f t="shared" si="4"/>
        <v>819981.8800000001</v>
      </c>
      <c r="H20" s="25">
        <f t="shared" si="4"/>
        <v>495348.04999999993</v>
      </c>
      <c r="I20" s="25">
        <f t="shared" si="4"/>
        <v>590547.7800000001</v>
      </c>
      <c r="J20" s="25">
        <f t="shared" si="4"/>
        <v>727053.3</v>
      </c>
      <c r="K20" s="25">
        <f t="shared" si="4"/>
        <v>900440.45</v>
      </c>
      <c r="L20" s="25">
        <f>SUM(B20:K20)</f>
        <v>9098500.11</v>
      </c>
      <c r="M20"/>
    </row>
    <row r="21" spans="1:13" ht="17.25" customHeight="1">
      <c r="A21" s="26" t="s">
        <v>22</v>
      </c>
      <c r="B21" s="56">
        <f>ROUND((B15+B16)*B7,2)</f>
        <v>408555.27</v>
      </c>
      <c r="C21" s="56">
        <f aca="true" t="shared" si="5" ref="C21:K21">ROUND((C15+C16)*C7,2)</f>
        <v>298572.71</v>
      </c>
      <c r="D21" s="56">
        <f t="shared" si="5"/>
        <v>1047193.29</v>
      </c>
      <c r="E21" s="56">
        <f t="shared" si="5"/>
        <v>819909.75</v>
      </c>
      <c r="F21" s="56">
        <f t="shared" si="5"/>
        <v>771322.67</v>
      </c>
      <c r="G21" s="56">
        <f t="shared" si="5"/>
        <v>462035.94</v>
      </c>
      <c r="H21" s="56">
        <f t="shared" si="5"/>
        <v>304750.38</v>
      </c>
      <c r="I21" s="56">
        <f t="shared" si="5"/>
        <v>376618.95</v>
      </c>
      <c r="J21" s="56">
        <f t="shared" si="5"/>
        <v>339273.86</v>
      </c>
      <c r="K21" s="56">
        <f t="shared" si="5"/>
        <v>574073.64</v>
      </c>
      <c r="L21" s="33">
        <f aca="true" t="shared" si="6" ref="L21:L29">SUM(B21:K21)</f>
        <v>5402306.46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310626.74</v>
      </c>
      <c r="C22" s="33">
        <f t="shared" si="7"/>
        <v>189508.07</v>
      </c>
      <c r="D22" s="33">
        <f t="shared" si="7"/>
        <v>517559.93</v>
      </c>
      <c r="E22" s="33">
        <f t="shared" si="7"/>
        <v>452125.33</v>
      </c>
      <c r="F22" s="33">
        <f t="shared" si="7"/>
        <v>528914.87</v>
      </c>
      <c r="G22" s="33">
        <f t="shared" si="7"/>
        <v>325628.13</v>
      </c>
      <c r="H22" s="33">
        <f t="shared" si="7"/>
        <v>169434.07</v>
      </c>
      <c r="I22" s="33">
        <f t="shared" si="7"/>
        <v>197841.08</v>
      </c>
      <c r="J22" s="33">
        <f t="shared" si="7"/>
        <v>362222.94</v>
      </c>
      <c r="K22" s="33">
        <f t="shared" si="7"/>
        <v>295250.98</v>
      </c>
      <c r="L22" s="33">
        <f t="shared" si="6"/>
        <v>3349112.1399999997</v>
      </c>
      <c r="M22"/>
    </row>
    <row r="23" spans="1:13" ht="17.25" customHeight="1">
      <c r="A23" s="27" t="s">
        <v>24</v>
      </c>
      <c r="B23" s="33">
        <v>2784.57</v>
      </c>
      <c r="C23" s="33">
        <v>14359.26</v>
      </c>
      <c r="D23" s="33">
        <v>60482.16</v>
      </c>
      <c r="E23" s="33">
        <v>35465.28</v>
      </c>
      <c r="F23" s="33">
        <v>53800.04</v>
      </c>
      <c r="G23" s="33">
        <v>31078.78</v>
      </c>
      <c r="H23" s="33">
        <v>18629.67</v>
      </c>
      <c r="I23" s="33">
        <v>13398.16</v>
      </c>
      <c r="J23" s="33">
        <v>20897.41</v>
      </c>
      <c r="K23" s="33">
        <v>26134.71</v>
      </c>
      <c r="L23" s="33">
        <f t="shared" si="6"/>
        <v>277030.04000000004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645.35</v>
      </c>
      <c r="C26" s="33">
        <v>430.23</v>
      </c>
      <c r="D26" s="33">
        <v>1391.44</v>
      </c>
      <c r="E26" s="33">
        <v>1119.14</v>
      </c>
      <c r="F26" s="33">
        <v>1159.99</v>
      </c>
      <c r="G26" s="33">
        <v>699.81</v>
      </c>
      <c r="H26" s="33">
        <v>422.06</v>
      </c>
      <c r="I26" s="33">
        <v>503.75</v>
      </c>
      <c r="J26" s="33">
        <v>620.84</v>
      </c>
      <c r="K26" s="33">
        <v>767.88</v>
      </c>
      <c r="L26" s="33">
        <f t="shared" si="6"/>
        <v>7760.49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-125002.98999999999</v>
      </c>
      <c r="C32" s="33">
        <f t="shared" si="8"/>
        <v>-18730.8</v>
      </c>
      <c r="D32" s="33">
        <f t="shared" si="8"/>
        <v>-58823.6</v>
      </c>
      <c r="E32" s="33">
        <f t="shared" si="8"/>
        <v>6186575.88</v>
      </c>
      <c r="F32" s="33">
        <f t="shared" si="8"/>
        <v>6726012.8</v>
      </c>
      <c r="G32" s="33">
        <f t="shared" si="8"/>
        <v>-28124.8</v>
      </c>
      <c r="H32" s="33">
        <f t="shared" si="8"/>
        <v>-20448.45</v>
      </c>
      <c r="I32" s="33">
        <f t="shared" si="8"/>
        <v>2777706.54</v>
      </c>
      <c r="J32" s="33">
        <f t="shared" si="8"/>
        <v>-16579.2</v>
      </c>
      <c r="K32" s="33">
        <f t="shared" si="8"/>
        <v>-34843.6</v>
      </c>
      <c r="L32" s="33">
        <f aca="true" t="shared" si="9" ref="L32:L39">SUM(B32:K32)</f>
        <v>15387741.78</v>
      </c>
      <c r="M32"/>
    </row>
    <row r="33" spans="1:13" ht="18.75" customHeight="1">
      <c r="A33" s="27" t="s">
        <v>28</v>
      </c>
      <c r="B33" s="33">
        <f>B34+B35+B36+B37</f>
        <v>-18132.4</v>
      </c>
      <c r="C33" s="33">
        <f aca="true" t="shared" si="10" ref="C33:K33">C34+C35+C36+C37</f>
        <v>-18730.8</v>
      </c>
      <c r="D33" s="33">
        <f t="shared" si="10"/>
        <v>-58823.6</v>
      </c>
      <c r="E33" s="33">
        <f t="shared" si="10"/>
        <v>-42856</v>
      </c>
      <c r="F33" s="33">
        <f t="shared" si="10"/>
        <v>-39987.2</v>
      </c>
      <c r="G33" s="33">
        <f t="shared" si="10"/>
        <v>-28124.8</v>
      </c>
      <c r="H33" s="33">
        <f t="shared" si="10"/>
        <v>-13851.2</v>
      </c>
      <c r="I33" s="33">
        <f t="shared" si="10"/>
        <v>-21293.46</v>
      </c>
      <c r="J33" s="33">
        <f t="shared" si="10"/>
        <v>-16579.2</v>
      </c>
      <c r="K33" s="33">
        <f t="shared" si="10"/>
        <v>-34843.6</v>
      </c>
      <c r="L33" s="33">
        <f t="shared" si="9"/>
        <v>-293222.26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-18132.4</v>
      </c>
      <c r="C34" s="33">
        <f t="shared" si="11"/>
        <v>-18730.8</v>
      </c>
      <c r="D34" s="33">
        <f t="shared" si="11"/>
        <v>-58823.6</v>
      </c>
      <c r="E34" s="33">
        <f t="shared" si="11"/>
        <v>-42856</v>
      </c>
      <c r="F34" s="33">
        <f t="shared" si="11"/>
        <v>-39987.2</v>
      </c>
      <c r="G34" s="33">
        <f t="shared" si="11"/>
        <v>-28124.8</v>
      </c>
      <c r="H34" s="33">
        <f t="shared" si="11"/>
        <v>-13851.2</v>
      </c>
      <c r="I34" s="33">
        <f t="shared" si="11"/>
        <v>-16728.8</v>
      </c>
      <c r="J34" s="33">
        <f t="shared" si="11"/>
        <v>-16579.2</v>
      </c>
      <c r="K34" s="33">
        <f t="shared" si="11"/>
        <v>-34843.6</v>
      </c>
      <c r="L34" s="33">
        <f t="shared" si="9"/>
        <v>-288657.6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-4564.66</v>
      </c>
      <c r="J37" s="17">
        <v>0</v>
      </c>
      <c r="K37" s="17">
        <v>0</v>
      </c>
      <c r="L37" s="33">
        <f t="shared" si="9"/>
        <v>-4564.66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6229431.88</v>
      </c>
      <c r="F38" s="38">
        <f t="shared" si="12"/>
        <v>6766000</v>
      </c>
      <c r="G38" s="38">
        <f t="shared" si="12"/>
        <v>0</v>
      </c>
      <c r="H38" s="38">
        <f t="shared" si="12"/>
        <v>-6597.25</v>
      </c>
      <c r="I38" s="38">
        <f t="shared" si="12"/>
        <v>2799000</v>
      </c>
      <c r="J38" s="38">
        <f t="shared" si="12"/>
        <v>0</v>
      </c>
      <c r="K38" s="38">
        <f t="shared" si="12"/>
        <v>0</v>
      </c>
      <c r="L38" s="33">
        <f t="shared" si="9"/>
        <v>15680964.04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38">
        <v>6235200</v>
      </c>
      <c r="F47" s="38">
        <v>6766000</v>
      </c>
      <c r="G47" s="17">
        <v>0</v>
      </c>
      <c r="H47" s="17">
        <v>0</v>
      </c>
      <c r="I47" s="38">
        <v>2799000</v>
      </c>
      <c r="J47" s="17">
        <v>0</v>
      </c>
      <c r="K47" s="17">
        <v>0</v>
      </c>
      <c r="L47" s="38">
        <f>SUM(B47:K47)</f>
        <v>15800200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f>SUM(B48:K48)</f>
        <v>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630996.06</v>
      </c>
      <c r="C56" s="41">
        <f t="shared" si="16"/>
        <v>486266.63</v>
      </c>
      <c r="D56" s="41">
        <f t="shared" si="16"/>
        <v>1572524.7799999998</v>
      </c>
      <c r="E56" s="41">
        <f t="shared" si="16"/>
        <v>7499639.01</v>
      </c>
      <c r="F56" s="41">
        <f t="shared" si="16"/>
        <v>8085733.46</v>
      </c>
      <c r="G56" s="41">
        <f t="shared" si="16"/>
        <v>791857.0800000001</v>
      </c>
      <c r="H56" s="41">
        <f t="shared" si="16"/>
        <v>474899.5999999999</v>
      </c>
      <c r="I56" s="41">
        <f t="shared" si="16"/>
        <v>3368254.3200000003</v>
      </c>
      <c r="J56" s="41">
        <f t="shared" si="16"/>
        <v>710474.1000000001</v>
      </c>
      <c r="K56" s="41">
        <f t="shared" si="16"/>
        <v>865596.85</v>
      </c>
      <c r="L56" s="42">
        <f t="shared" si="14"/>
        <v>24486241.890000008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630996.06</v>
      </c>
      <c r="C62" s="41">
        <f aca="true" t="shared" si="18" ref="C62:J62">SUM(C63:C74)</f>
        <v>486266.63</v>
      </c>
      <c r="D62" s="41">
        <f t="shared" si="18"/>
        <v>1572524.78</v>
      </c>
      <c r="E62" s="41">
        <f t="shared" si="18"/>
        <v>7499639.01</v>
      </c>
      <c r="F62" s="41">
        <f t="shared" si="18"/>
        <v>8085733.46</v>
      </c>
      <c r="G62" s="41">
        <f t="shared" si="18"/>
        <v>791857.08</v>
      </c>
      <c r="H62" s="41">
        <f t="shared" si="18"/>
        <v>474899.6</v>
      </c>
      <c r="I62" s="41">
        <f>SUM(I63:I79)</f>
        <v>3368254.32</v>
      </c>
      <c r="J62" s="41">
        <f t="shared" si="18"/>
        <v>710474.1</v>
      </c>
      <c r="K62" s="41">
        <f>SUM(K63:K76)</f>
        <v>865596.8500000001</v>
      </c>
      <c r="L62" s="46">
        <f>SUM(B62:K62)</f>
        <v>24486241.890000004</v>
      </c>
      <c r="M62" s="40"/>
    </row>
    <row r="63" spans="1:13" ht="18.75" customHeight="1">
      <c r="A63" s="47" t="s">
        <v>46</v>
      </c>
      <c r="B63" s="48">
        <v>630996.06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630996.06</v>
      </c>
      <c r="M63"/>
    </row>
    <row r="64" spans="1:13" ht="18.75" customHeight="1">
      <c r="A64" s="47" t="s">
        <v>55</v>
      </c>
      <c r="B64" s="17">
        <v>0</v>
      </c>
      <c r="C64" s="48">
        <v>424170.38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424170.38</v>
      </c>
      <c r="M64"/>
    </row>
    <row r="65" spans="1:13" ht="18.75" customHeight="1">
      <c r="A65" s="47" t="s">
        <v>56</v>
      </c>
      <c r="B65" s="17">
        <v>0</v>
      </c>
      <c r="C65" s="48">
        <v>62096.25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62096.25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1572524.78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1572524.78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7499639.01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7499639.01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8085733.46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8085733.46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791857.08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791857.08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474899.6</v>
      </c>
      <c r="I70" s="17">
        <v>0</v>
      </c>
      <c r="J70" s="17">
        <v>0</v>
      </c>
      <c r="K70" s="17">
        <v>0</v>
      </c>
      <c r="L70" s="46">
        <f t="shared" si="19"/>
        <v>474899.6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3368254.32</v>
      </c>
      <c r="J71" s="17">
        <v>0</v>
      </c>
      <c r="K71" s="17">
        <v>0</v>
      </c>
      <c r="L71" s="46">
        <f t="shared" si="19"/>
        <v>3368254.32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710474.1</v>
      </c>
      <c r="K72" s="17">
        <v>0</v>
      </c>
      <c r="L72" s="46">
        <f t="shared" si="19"/>
        <v>710474.1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508538.15</v>
      </c>
      <c r="L73" s="46">
        <f t="shared" si="19"/>
        <v>508538.15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357058.7</v>
      </c>
      <c r="L74" s="46">
        <f t="shared" si="19"/>
        <v>357058.7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2024-01-03T20:22:58Z</dcterms:modified>
  <cp:category/>
  <cp:version/>
  <cp:contentType/>
  <cp:contentStatus/>
</cp:coreProperties>
</file>