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<sst xmlns="http://schemas.openxmlformats.org/spreadsheetml/2006/main" count="88" uniqueCount="87">
  <si>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</si>
  <si>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</si>
  <si>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</si>
  <si>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</si>
  <si>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</si>
  <si>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</si>
  <si>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</si>
  <si>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</si>
  <si>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</si>
  <si>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</si>
  <si>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</si>
  <si>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</si>
  <si>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</si>
  <si>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</si>
  <si>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</si>
  <si>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</si>
  <si>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</si>
  <si>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</si>
  <si>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</si>
  <si>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</si>
  <si>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</si>
  <si>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</si>
  <si>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</si>
  <si>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</si>
  <si>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</si>
  <si>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</si>
  <si>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</si>
  <si>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</si>
  <si>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</si>
  <si>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</si>
  <si>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</si>
  <si>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</si>
  <si>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</si>
  <si>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</si>
  <si>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</si>
  <si>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</si>
  <si>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</si>
  <si>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</si>
  <si>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</si>
  <si>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</si>
  <si>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</si>
  <si>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</si>
  <si>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</si>
  <si>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</si>
  <si>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</si>
  <si>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</si>
  <si>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</si>
  <si>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</si>
  <si>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</si>
  <si>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</si>
  <si>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</si>
  <si>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</si>
  <si>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</si>
  <si>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</si>
  <si>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</si>
  <si>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</si>
  <si>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</si>
  <si>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</si>
  <si>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</si>
  <si>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</si>
  <si>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</si>
  <si>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</si>
  <si>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</si>
  <si>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</si>
  <si>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</si>
  <si>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</si>
  <si>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</si>
  <si>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</si>
  <si>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</si>
  <si>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</si>
  <si>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</si>
  <si>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</si>
  <si>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</si>
  <si>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</si>
  <si>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</si>
  <si>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</si>
  <si>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</si>
  <si>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</si>
  <si>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</si>
  <si>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</si>
  <si>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</si>
  <si>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</si>
  <si>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</si>
  <si>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</si>
  <si>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25/12/23 - VENCIMENTO 03/01/24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</si>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</sst>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" fontId="3" fillId="36" borderId="11" xfId="49" applyFont="1" applyFill="1" applyBorder="1" applyAlignment="1">
      <alignment vertical="center"/>
      <protection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1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2"/>
      <c r="B3" s="2"/>
      <c r="C3" s="3"/>
      <c r="D3" s="2" t="s">
        <v>0</v>
      </c>
      <c r="E3" s="4">
        <v>0</v>
      </c>
      <c r="F3" s="61" t="s">
        <v>86</v>
      </c>
      <c r="G3" s="4"/>
      <c r="H3" s="4"/>
      <c r="I3" s="5"/>
      <c r="J3" s="5"/>
      <c r="K3" s="5"/>
      <c r="L3" s="2"/>
    </row>
    <row r="4" spans="1:12" ht="20.25" customHeight="1">
      <c r="A4" s="64" t="s">
        <v>1</v>
      </c>
      <c r="B4" s="65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7" t="s">
        <v>3</v>
      </c>
    </row>
    <row r="5" spans="1:12" ht="30" customHeight="1">
      <c r="A5" s="64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4"/>
    </row>
    <row r="6" spans="1:12" ht="18.75" customHeight="1">
      <c r="A6" s="64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4"/>
    </row>
    <row r="7" spans="1:13" ht="17.25" customHeight="1">
      <c r="A7" s="9" t="s">
        <v>17</v>
      </c>
      <c r="B7" s="10">
        <f>B8+B11</f>
        <v>13690</v>
      </c>
      <c r="C7" s="10">
        <f aca="true" t="shared" si="0" ref="C7:K7">C8+C11</f>
        <v>18402</v>
      </c>
      <c r="D7" s="10">
        <f t="shared" si="0"/>
        <v>58229</v>
      </c>
      <c r="E7" s="10">
        <f t="shared" si="0"/>
        <v>52904</v>
      </c>
      <c r="F7" s="10">
        <f t="shared" si="0"/>
        <v>65007</v>
      </c>
      <c r="G7" s="10">
        <f t="shared" si="0"/>
        <v>25089</v>
      </c>
      <c r="H7" s="10">
        <f t="shared" si="0"/>
        <v>16020</v>
      </c>
      <c r="I7" s="10">
        <f t="shared" si="0"/>
        <v>25702</v>
      </c>
      <c r="J7" s="10">
        <f t="shared" si="0"/>
        <v>14455</v>
      </c>
      <c r="K7" s="10">
        <f t="shared" si="0"/>
        <v>44723</v>
      </c>
      <c r="L7" s="10">
        <f aca="true" t="shared" si="1" ref="L7:L13">SUM(B7:K7)</f>
        <v>334221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13690</v>
      </c>
      <c r="C11" s="15">
        <v>18402</v>
      </c>
      <c r="D11" s="15">
        <v>58229</v>
      </c>
      <c r="E11" s="15">
        <v>52904</v>
      </c>
      <c r="F11" s="15">
        <v>65007</v>
      </c>
      <c r="G11" s="15">
        <v>25089</v>
      </c>
      <c r="H11" s="15">
        <v>16020</v>
      </c>
      <c r="I11" s="15">
        <v>25702</v>
      </c>
      <c r="J11" s="15">
        <v>14455</v>
      </c>
      <c r="K11" s="15">
        <v>44723</v>
      </c>
      <c r="L11" s="13">
        <f t="shared" si="1"/>
        <v>334221</v>
      </c>
      <c r="M11" s="60"/>
    </row>
    <row r="12" spans="1:13" ht="17.25" customHeight="1">
      <c r="A12" s="14" t="s">
        <v>83</v>
      </c>
      <c r="B12" s="15">
        <v>1224</v>
      </c>
      <c r="C12" s="15">
        <v>1171</v>
      </c>
      <c r="D12" s="15">
        <v>3908</v>
      </c>
      <c r="E12" s="15">
        <v>4321</v>
      </c>
      <c r="F12" s="15">
        <v>4225</v>
      </c>
      <c r="G12" s="15">
        <v>1769</v>
      </c>
      <c r="H12" s="15">
        <v>1102</v>
      </c>
      <c r="I12" s="15">
        <v>1160</v>
      </c>
      <c r="J12" s="15">
        <v>857</v>
      </c>
      <c r="K12" s="15">
        <v>2346</v>
      </c>
      <c r="L12" s="13">
        <f t="shared" si="1"/>
        <v>22083</v>
      </c>
      <c r="M12" s="60"/>
    </row>
    <row r="13" spans="1:13" ht="17.25" customHeight="1">
      <c r="A13" s="14" t="s">
        <v>71</v>
      </c>
      <c r="B13" s="15">
        <f>+B11-B12</f>
        <v>12466</v>
      </c>
      <c r="C13" s="15">
        <f aca="true" t="shared" si="3" ref="C13:K13">+C11-C12</f>
        <v>17231</v>
      </c>
      <c r="D13" s="15">
        <f t="shared" si="3"/>
        <v>54321</v>
      </c>
      <c r="E13" s="15">
        <f t="shared" si="3"/>
        <v>48583</v>
      </c>
      <c r="F13" s="15">
        <f t="shared" si="3"/>
        <v>60782</v>
      </c>
      <c r="G13" s="15">
        <f t="shared" si="3"/>
        <v>23320</v>
      </c>
      <c r="H13" s="15">
        <f t="shared" si="3"/>
        <v>14918</v>
      </c>
      <c r="I13" s="15">
        <f t="shared" si="3"/>
        <v>24542</v>
      </c>
      <c r="J13" s="15">
        <f t="shared" si="3"/>
        <v>13598</v>
      </c>
      <c r="K13" s="15">
        <f t="shared" si="3"/>
        <v>42377</v>
      </c>
      <c r="L13" s="13">
        <f t="shared" si="1"/>
        <v>312138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1.455200254956435</v>
      </c>
      <c r="C18" s="22">
        <v>1.296036148409987</v>
      </c>
      <c r="D18" s="22">
        <v>1.189714293657113</v>
      </c>
      <c r="E18" s="22">
        <v>1.274364303982454</v>
      </c>
      <c r="F18" s="22">
        <v>1.375073314387479</v>
      </c>
      <c r="G18" s="22">
        <v>1.346241240989041</v>
      </c>
      <c r="H18" s="22">
        <v>1.239789385482384</v>
      </c>
      <c r="I18" s="22">
        <v>1.22844368820855</v>
      </c>
      <c r="J18" s="22">
        <v>1.625039565078584</v>
      </c>
      <c r="K18" s="22">
        <v>1.275654631802904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180115.11999999994</v>
      </c>
      <c r="C20" s="25">
        <f aca="true" t="shared" si="4" ref="C20:K20">SUM(C21:C30)</f>
        <v>108570.69</v>
      </c>
      <c r="D20" s="25">
        <f t="shared" si="4"/>
        <v>375466.88</v>
      </c>
      <c r="E20" s="25">
        <f t="shared" si="4"/>
        <v>365681.06</v>
      </c>
      <c r="F20" s="25">
        <f t="shared" si="4"/>
        <v>423335.67</v>
      </c>
      <c r="G20" s="25">
        <f t="shared" si="4"/>
        <v>180382.36000000002</v>
      </c>
      <c r="H20" s="25">
        <f t="shared" si="4"/>
        <v>116379.95000000001</v>
      </c>
      <c r="I20" s="25">
        <f t="shared" si="4"/>
        <v>147398.19999999998</v>
      </c>
      <c r="J20" s="25">
        <f t="shared" si="4"/>
        <v>124457.27000000002</v>
      </c>
      <c r="K20" s="25">
        <f t="shared" si="4"/>
        <v>242772.91999999998</v>
      </c>
      <c r="L20" s="25">
        <f>SUM(B20:K20)</f>
        <v>2264560.12</v>
      </c>
      <c r="M20"/>
    </row>
    <row r="21" spans="1:13" ht="17.25" customHeight="1">
      <c r="A21" s="26" t="s">
        <v>22</v>
      </c>
      <c r="B21" s="56">
        <f>ROUND((B15+B16)*B7,2)</f>
        <v>100305.26</v>
      </c>
      <c r="C21" s="56">
        <f aca="true" t="shared" si="5" ref="C21:K21">ROUND((C15+C16)*C7,2)</f>
        <v>75913.77</v>
      </c>
      <c r="D21" s="56">
        <f t="shared" si="5"/>
        <v>285898.57</v>
      </c>
      <c r="E21" s="56">
        <f t="shared" si="5"/>
        <v>263112.75</v>
      </c>
      <c r="F21" s="56">
        <f t="shared" si="5"/>
        <v>285666.76</v>
      </c>
      <c r="G21" s="56">
        <f t="shared" si="5"/>
        <v>121227.54</v>
      </c>
      <c r="H21" s="56">
        <f t="shared" si="5"/>
        <v>85266.45</v>
      </c>
      <c r="I21" s="56">
        <f t="shared" si="5"/>
        <v>113420.36</v>
      </c>
      <c r="J21" s="56">
        <f t="shared" si="5"/>
        <v>68698.83</v>
      </c>
      <c r="K21" s="56">
        <f t="shared" si="5"/>
        <v>173569.96</v>
      </c>
      <c r="L21" s="33">
        <f aca="true" t="shared" si="6" ref="L21:L29">SUM(B21:K21)</f>
        <v>1573080.25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45658.98</v>
      </c>
      <c r="C22" s="33">
        <f t="shared" si="7"/>
        <v>22473.22</v>
      </c>
      <c r="D22" s="33">
        <f t="shared" si="7"/>
        <v>54239.05</v>
      </c>
      <c r="E22" s="33">
        <f t="shared" si="7"/>
        <v>72188.75</v>
      </c>
      <c r="F22" s="33">
        <f t="shared" si="7"/>
        <v>107145.98</v>
      </c>
      <c r="G22" s="33">
        <f t="shared" si="7"/>
        <v>41973.97</v>
      </c>
      <c r="H22" s="33">
        <f t="shared" si="7"/>
        <v>20445.99</v>
      </c>
      <c r="I22" s="33">
        <f t="shared" si="7"/>
        <v>25910.17</v>
      </c>
      <c r="J22" s="33">
        <f t="shared" si="7"/>
        <v>42939.49</v>
      </c>
      <c r="K22" s="33">
        <f t="shared" si="7"/>
        <v>47845.36</v>
      </c>
      <c r="L22" s="33">
        <f t="shared" si="6"/>
        <v>480820.9599999999</v>
      </c>
      <c r="M22"/>
    </row>
    <row r="23" spans="1:13" ht="17.25" customHeight="1">
      <c r="A23" s="27" t="s">
        <v>24</v>
      </c>
      <c r="B23" s="33">
        <v>186.49</v>
      </c>
      <c r="C23" s="33">
        <v>7708</v>
      </c>
      <c r="D23" s="33">
        <v>29404.14</v>
      </c>
      <c r="E23" s="33">
        <v>24762.33</v>
      </c>
      <c r="F23" s="33">
        <v>24641.07</v>
      </c>
      <c r="G23" s="33">
        <v>16061.64</v>
      </c>
      <c r="H23" s="33">
        <v>8182.59</v>
      </c>
      <c r="I23" s="33">
        <v>5408.03</v>
      </c>
      <c r="J23" s="33">
        <v>8380.42</v>
      </c>
      <c r="K23" s="33">
        <v>16365.59</v>
      </c>
      <c r="L23" s="33">
        <f t="shared" si="6"/>
        <v>141100.3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577.27</v>
      </c>
      <c r="C26" s="33">
        <v>348.54</v>
      </c>
      <c r="D26" s="33">
        <v>1203.56</v>
      </c>
      <c r="E26" s="33">
        <v>1173.6</v>
      </c>
      <c r="F26" s="33">
        <v>1358.77</v>
      </c>
      <c r="G26" s="33">
        <v>579.99</v>
      </c>
      <c r="H26" s="33">
        <v>373.05</v>
      </c>
      <c r="I26" s="33">
        <v>473.8</v>
      </c>
      <c r="J26" s="33">
        <v>400.28</v>
      </c>
      <c r="K26" s="33">
        <v>778.77</v>
      </c>
      <c r="L26" s="33">
        <f t="shared" si="6"/>
        <v>7267.629999999999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-5768.12</v>
      </c>
      <c r="F32" s="33">
        <f t="shared" si="8"/>
        <v>0</v>
      </c>
      <c r="G32" s="33">
        <f t="shared" si="8"/>
        <v>0</v>
      </c>
      <c r="H32" s="33">
        <f t="shared" si="8"/>
        <v>-6597.25</v>
      </c>
      <c r="I32" s="33">
        <f t="shared" si="8"/>
        <v>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-119235.95999999999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-119235.95999999999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f>SUM(B48:K48)</f>
        <v>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73244.52999999994</v>
      </c>
      <c r="C56" s="41">
        <f t="shared" si="16"/>
        <v>108570.69</v>
      </c>
      <c r="D56" s="41">
        <f t="shared" si="16"/>
        <v>375466.88</v>
      </c>
      <c r="E56" s="41">
        <f t="shared" si="16"/>
        <v>359912.94</v>
      </c>
      <c r="F56" s="41">
        <f t="shared" si="16"/>
        <v>423335.67</v>
      </c>
      <c r="G56" s="41">
        <f t="shared" si="16"/>
        <v>180382.36000000002</v>
      </c>
      <c r="H56" s="41">
        <f t="shared" si="16"/>
        <v>109782.70000000001</v>
      </c>
      <c r="I56" s="41">
        <f t="shared" si="16"/>
        <v>147398.19999999998</v>
      </c>
      <c r="J56" s="41">
        <f t="shared" si="16"/>
        <v>124457.27000000002</v>
      </c>
      <c r="K56" s="41">
        <f t="shared" si="16"/>
        <v>242772.91999999998</v>
      </c>
      <c r="L56" s="42">
        <f t="shared" si="14"/>
        <v>2145324.16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73244.53</v>
      </c>
      <c r="C62" s="41">
        <f aca="true" t="shared" si="18" ref="C62:J62">SUM(C63:C74)</f>
        <v>108570.69</v>
      </c>
      <c r="D62" s="41">
        <f t="shared" si="18"/>
        <v>375466.8752488002</v>
      </c>
      <c r="E62" s="41">
        <f t="shared" si="18"/>
        <v>359912.9365009648</v>
      </c>
      <c r="F62" s="41">
        <f t="shared" si="18"/>
        <v>423335.668458543</v>
      </c>
      <c r="G62" s="41">
        <f t="shared" si="18"/>
        <v>180382.36388085436</v>
      </c>
      <c r="H62" s="41">
        <f t="shared" si="18"/>
        <v>109782.69964073981</v>
      </c>
      <c r="I62" s="41">
        <f>SUM(I63:I79)</f>
        <v>147398.19535537178</v>
      </c>
      <c r="J62" s="41">
        <f t="shared" si="18"/>
        <v>124457.26681920892</v>
      </c>
      <c r="K62" s="41">
        <f>SUM(K63:K76)</f>
        <v>242772.91999999998</v>
      </c>
      <c r="L62" s="46">
        <f>SUM(B62:K62)</f>
        <v>2145324.145904483</v>
      </c>
      <c r="M62" s="40"/>
    </row>
    <row r="63" spans="1:13" ht="18.75" customHeight="1">
      <c r="A63" s="47" t="s">
        <v>46</v>
      </c>
      <c r="B63" s="48">
        <v>73244.53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73244.53</v>
      </c>
      <c r="M63"/>
    </row>
    <row r="64" spans="1:13" ht="18.75" customHeight="1">
      <c r="A64" s="47" t="s">
        <v>55</v>
      </c>
      <c r="B64" s="17">
        <v>0</v>
      </c>
      <c r="C64" s="48">
        <v>95118.78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95118.78</v>
      </c>
      <c r="M64"/>
    </row>
    <row r="65" spans="1:13" ht="18.75" customHeight="1">
      <c r="A65" s="47" t="s">
        <v>56</v>
      </c>
      <c r="B65" s="17">
        <v>0</v>
      </c>
      <c r="C65" s="48">
        <v>13451.91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13451.91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375466.8752488002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375466.8752488002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359912.9365009648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359912.9365009648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423335.668458543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423335.668458543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180382.36388085436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180382.36388085436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109782.69964073981</v>
      </c>
      <c r="I70" s="17">
        <v>0</v>
      </c>
      <c r="J70" s="17">
        <v>0</v>
      </c>
      <c r="K70" s="17">
        <v>0</v>
      </c>
      <c r="L70" s="46">
        <f t="shared" si="19"/>
        <v>109782.69964073981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147398.19535537178</v>
      </c>
      <c r="J71" s="17">
        <v>0</v>
      </c>
      <c r="K71" s="17">
        <v>0</v>
      </c>
      <c r="L71" s="46">
        <f t="shared" si="19"/>
        <v>147398.19535537178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124457.26681920892</v>
      </c>
      <c r="K72" s="17">
        <v>0</v>
      </c>
      <c r="L72" s="46">
        <f t="shared" si="19"/>
        <v>124457.26681920892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119614.22</v>
      </c>
      <c r="L73" s="46">
        <f t="shared" si="19"/>
        <v>119614.22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123158.7</v>
      </c>
      <c r="L74" s="46">
        <f t="shared" si="19"/>
        <v>123158.7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2024-01-10T18:36:18Z</dcterms:modified>
  <cp:category/>
  <cp:version/>
  <cp:contentType/>
  <cp:contentStatus/>
</cp:coreProperties>
</file>