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<sst xmlns="http://schemas.openxmlformats.org/spreadsheetml/2006/main" count="87" uniqueCount="86">
  <si>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</si>
  <si>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</si>
  <si>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</si>
  <si>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</si>
  <si>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</si>
  <si>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</si>
  <si>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</si>
  <si>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</si>
  <si>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</si>
  <si>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</si>
  <si>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</si>
  <si>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</si>
  <si>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</si>
  <si>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</si>
  <si>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</si>
  <si>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</si>
  <si>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</si>
  <si>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</si>
  <si>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</si>
  <si>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</si>
  <si>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</si>
  <si>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</si>
  <si>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</si>
  <si>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</si>
  <si>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</si>
  <si>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</si>
  <si>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</si>
  <si>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</si>
  <si>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</si>
  <si>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</si>
  <si>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</si>
  <si>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</si>
  <si>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</si>
  <si>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</si>
  <si>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</si>
  <si>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</si>
  <si>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</si>
  <si>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</si>
  <si>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</si>
  <si>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</si>
  <si>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</si>
  <si>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</si>
  <si>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</si>
  <si>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</si>
  <si>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</si>
  <si>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</si>
  <si>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</si>
  <si>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</si>
  <si>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</si>
  <si>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</si>
  <si>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</si>
  <si>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</si>
  <si>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</si>
  <si>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</si>
  <si>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</si>
  <si>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</si>
  <si>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</si>
  <si>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</si>
  <si>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</si>
  <si>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</si>
  <si>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</si>
  <si>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</si>
  <si>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</si>
  <si>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</si>
  <si>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</si>
  <si>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</si>
  <si>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</si>
  <si>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</si>
  <si>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</si>
  <si>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</si>
  <si>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</si>
  <si>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</si>
  <si>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</si>
  <si>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</si>
  <si>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</si>
  <si>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</si>
  <si>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</si>
  <si>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</si>
  <si>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</si>
  <si>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</si>
  <si>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</si>
  <si>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</si>
  <si>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</si>
  <si>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</si>
  <si>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23/12/23 - VENCIMENTO 03/01/24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</si>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</sst>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42036</v>
      </c>
      <c r="C7" s="10">
        <f aca="true" t="shared" si="0" ref="C7:K7">C8+C11</f>
        <v>58716</v>
      </c>
      <c r="D7" s="10">
        <f t="shared" si="0"/>
        <v>178858</v>
      </c>
      <c r="E7" s="10">
        <f t="shared" si="0"/>
        <v>144052</v>
      </c>
      <c r="F7" s="10">
        <f t="shared" si="0"/>
        <v>151767</v>
      </c>
      <c r="G7" s="10">
        <f t="shared" si="0"/>
        <v>70561</v>
      </c>
      <c r="H7" s="10">
        <f t="shared" si="0"/>
        <v>38968</v>
      </c>
      <c r="I7" s="10">
        <f t="shared" si="0"/>
        <v>65317</v>
      </c>
      <c r="J7" s="10">
        <f t="shared" si="0"/>
        <v>39323</v>
      </c>
      <c r="K7" s="10">
        <f t="shared" si="0"/>
        <v>117946</v>
      </c>
      <c r="L7" s="10">
        <f aca="true" t="shared" si="1" ref="L7:L13">SUM(B7:K7)</f>
        <v>907544</v>
      </c>
      <c r="M7" s="11"/>
    </row>
    <row r="8" spans="1:13" ht="17.25" customHeight="1">
      <c r="A8" s="12" t="s">
        <v>81</v>
      </c>
      <c r="B8" s="13">
        <f>B9+B10</f>
        <v>4442</v>
      </c>
      <c r="C8" s="13">
        <f aca="true" t="shared" si="2" ref="C8:K8">C9+C10</f>
        <v>4878</v>
      </c>
      <c r="D8" s="13">
        <f t="shared" si="2"/>
        <v>15276</v>
      </c>
      <c r="E8" s="13">
        <f t="shared" si="2"/>
        <v>12163</v>
      </c>
      <c r="F8" s="13">
        <f t="shared" si="2"/>
        <v>11011</v>
      </c>
      <c r="G8" s="13">
        <f t="shared" si="2"/>
        <v>6190</v>
      </c>
      <c r="H8" s="13">
        <f t="shared" si="2"/>
        <v>2844</v>
      </c>
      <c r="I8" s="13">
        <f t="shared" si="2"/>
        <v>3701</v>
      </c>
      <c r="J8" s="13">
        <f t="shared" si="2"/>
        <v>2602</v>
      </c>
      <c r="K8" s="13">
        <f t="shared" si="2"/>
        <v>8392</v>
      </c>
      <c r="L8" s="13">
        <f t="shared" si="1"/>
        <v>71499</v>
      </c>
      <c r="M8"/>
    </row>
    <row r="9" spans="1:13" ht="17.25" customHeight="1">
      <c r="A9" s="14" t="s">
        <v>18</v>
      </c>
      <c r="B9" s="15">
        <v>4441</v>
      </c>
      <c r="C9" s="15">
        <v>4878</v>
      </c>
      <c r="D9" s="15">
        <v>15276</v>
      </c>
      <c r="E9" s="15">
        <v>12163</v>
      </c>
      <c r="F9" s="15">
        <v>11011</v>
      </c>
      <c r="G9" s="15">
        <v>6190</v>
      </c>
      <c r="H9" s="15">
        <v>2811</v>
      </c>
      <c r="I9" s="15">
        <v>3701</v>
      </c>
      <c r="J9" s="15">
        <v>2602</v>
      </c>
      <c r="K9" s="15">
        <v>8392</v>
      </c>
      <c r="L9" s="13">
        <f t="shared" si="1"/>
        <v>71465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33</v>
      </c>
      <c r="I10" s="15">
        <v>0</v>
      </c>
      <c r="J10" s="15">
        <v>0</v>
      </c>
      <c r="K10" s="15">
        <v>0</v>
      </c>
      <c r="L10" s="13">
        <f t="shared" si="1"/>
        <v>34</v>
      </c>
      <c r="M10"/>
    </row>
    <row r="11" spans="1:13" ht="17.25" customHeight="1">
      <c r="A11" s="12" t="s">
        <v>70</v>
      </c>
      <c r="B11" s="15">
        <v>37594</v>
      </c>
      <c r="C11" s="15">
        <v>53838</v>
      </c>
      <c r="D11" s="15">
        <v>163582</v>
      </c>
      <c r="E11" s="15">
        <v>131889</v>
      </c>
      <c r="F11" s="15">
        <v>140756</v>
      </c>
      <c r="G11" s="15">
        <v>64371</v>
      </c>
      <c r="H11" s="15">
        <v>36124</v>
      </c>
      <c r="I11" s="15">
        <v>61616</v>
      </c>
      <c r="J11" s="15">
        <v>36721</v>
      </c>
      <c r="K11" s="15">
        <v>109554</v>
      </c>
      <c r="L11" s="13">
        <f t="shared" si="1"/>
        <v>836045</v>
      </c>
      <c r="M11" s="60"/>
    </row>
    <row r="12" spans="1:13" ht="17.25" customHeight="1">
      <c r="A12" s="14" t="s">
        <v>83</v>
      </c>
      <c r="B12" s="15">
        <v>4471</v>
      </c>
      <c r="C12" s="15">
        <v>4500</v>
      </c>
      <c r="D12" s="15">
        <v>14807</v>
      </c>
      <c r="E12" s="15">
        <v>14254</v>
      </c>
      <c r="F12" s="15">
        <v>13109</v>
      </c>
      <c r="G12" s="15">
        <v>6951</v>
      </c>
      <c r="H12" s="15">
        <v>3631</v>
      </c>
      <c r="I12" s="15">
        <v>3391</v>
      </c>
      <c r="J12" s="15">
        <v>3011</v>
      </c>
      <c r="K12" s="15">
        <v>7358</v>
      </c>
      <c r="L12" s="13">
        <f t="shared" si="1"/>
        <v>75483</v>
      </c>
      <c r="M12" s="60"/>
    </row>
    <row r="13" spans="1:13" ht="17.25" customHeight="1">
      <c r="A13" s="14" t="s">
        <v>71</v>
      </c>
      <c r="B13" s="15">
        <f>+B11-B12</f>
        <v>33123</v>
      </c>
      <c r="C13" s="15">
        <f aca="true" t="shared" si="3" ref="C13:K13">+C11-C12</f>
        <v>49338</v>
      </c>
      <c r="D13" s="15">
        <f t="shared" si="3"/>
        <v>148775</v>
      </c>
      <c r="E13" s="15">
        <f t="shared" si="3"/>
        <v>117635</v>
      </c>
      <c r="F13" s="15">
        <f t="shared" si="3"/>
        <v>127647</v>
      </c>
      <c r="G13" s="15">
        <f t="shared" si="3"/>
        <v>57420</v>
      </c>
      <c r="H13" s="15">
        <f t="shared" si="3"/>
        <v>32493</v>
      </c>
      <c r="I13" s="15">
        <f t="shared" si="3"/>
        <v>58225</v>
      </c>
      <c r="J13" s="15">
        <f t="shared" si="3"/>
        <v>33710</v>
      </c>
      <c r="K13" s="15">
        <f t="shared" si="3"/>
        <v>102196</v>
      </c>
      <c r="L13" s="13">
        <f t="shared" si="1"/>
        <v>760562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1.407343060121089</v>
      </c>
      <c r="C18" s="22">
        <v>1.297523992692115</v>
      </c>
      <c r="D18" s="22">
        <v>1.197557398058203</v>
      </c>
      <c r="E18" s="22">
        <v>1.246953102911819</v>
      </c>
      <c r="F18" s="22">
        <v>1.34823856283089</v>
      </c>
      <c r="G18" s="22">
        <v>1.338824875647237</v>
      </c>
      <c r="H18" s="22">
        <v>1.239789385482384</v>
      </c>
      <c r="I18" s="22">
        <v>1.229576804489125</v>
      </c>
      <c r="J18" s="22">
        <v>1.603816382082354</v>
      </c>
      <c r="K18" s="22">
        <v>1.244775676289486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468257.81</v>
      </c>
      <c r="C20" s="25">
        <f aca="true" t="shared" si="4" ref="C20:K20">SUM(C21:C30)</f>
        <v>325469.1699999999</v>
      </c>
      <c r="D20" s="25">
        <f t="shared" si="4"/>
        <v>1100447.8800000004</v>
      </c>
      <c r="E20" s="25">
        <f t="shared" si="4"/>
        <v>927421.81</v>
      </c>
      <c r="F20" s="25">
        <f t="shared" si="4"/>
        <v>939429.38</v>
      </c>
      <c r="G20" s="25">
        <f t="shared" si="4"/>
        <v>476278.42000000004</v>
      </c>
      <c r="H20" s="25">
        <f t="shared" si="4"/>
        <v>269270.6499999999</v>
      </c>
      <c r="I20" s="25">
        <f t="shared" si="4"/>
        <v>366402.42</v>
      </c>
      <c r="J20" s="25">
        <f t="shared" si="4"/>
        <v>314551.07999999996</v>
      </c>
      <c r="K20" s="25">
        <f t="shared" si="4"/>
        <v>593285.6799999999</v>
      </c>
      <c r="L20" s="25">
        <f>SUM(B20:K20)</f>
        <v>5780814.300000001</v>
      </c>
      <c r="M20"/>
    </row>
    <row r="21" spans="1:13" ht="17.25" customHeight="1">
      <c r="A21" s="26" t="s">
        <v>22</v>
      </c>
      <c r="B21" s="56">
        <f>ROUND((B15+B16)*B7,2)</f>
        <v>307993.57</v>
      </c>
      <c r="C21" s="56">
        <f aca="true" t="shared" si="5" ref="C21:K21">ROUND((C15+C16)*C7,2)</f>
        <v>242221.11</v>
      </c>
      <c r="D21" s="56">
        <f t="shared" si="5"/>
        <v>878174.89</v>
      </c>
      <c r="E21" s="56">
        <f t="shared" si="5"/>
        <v>716428.22</v>
      </c>
      <c r="F21" s="56">
        <f t="shared" si="5"/>
        <v>666924.9</v>
      </c>
      <c r="G21" s="56">
        <f t="shared" si="5"/>
        <v>340943.7</v>
      </c>
      <c r="H21" s="56">
        <f t="shared" si="5"/>
        <v>207407.18</v>
      </c>
      <c r="I21" s="56">
        <f t="shared" si="5"/>
        <v>288237.39</v>
      </c>
      <c r="J21" s="56">
        <f t="shared" si="5"/>
        <v>186886.49</v>
      </c>
      <c r="K21" s="56">
        <f t="shared" si="5"/>
        <v>457748.43</v>
      </c>
      <c r="L21" s="33">
        <f aca="true" t="shared" si="6" ref="L21:L29">SUM(B21:K21)</f>
        <v>4292965.88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125459.04</v>
      </c>
      <c r="C22" s="33">
        <f t="shared" si="7"/>
        <v>72066.59</v>
      </c>
      <c r="D22" s="33">
        <f t="shared" si="7"/>
        <v>173489.95</v>
      </c>
      <c r="E22" s="33">
        <f t="shared" si="7"/>
        <v>176924.17</v>
      </c>
      <c r="F22" s="33">
        <f t="shared" si="7"/>
        <v>232248.97</v>
      </c>
      <c r="G22" s="33">
        <f t="shared" si="7"/>
        <v>115520.21</v>
      </c>
      <c r="H22" s="33">
        <f t="shared" si="7"/>
        <v>49734.04</v>
      </c>
      <c r="I22" s="33">
        <f t="shared" si="7"/>
        <v>66172.62</v>
      </c>
      <c r="J22" s="33">
        <f t="shared" si="7"/>
        <v>112845.12</v>
      </c>
      <c r="K22" s="33">
        <f t="shared" si="7"/>
        <v>112045.68</v>
      </c>
      <c r="L22" s="33">
        <f t="shared" si="6"/>
        <v>1236506.39</v>
      </c>
      <c r="M22"/>
    </row>
    <row r="23" spans="1:13" ht="17.25" customHeight="1">
      <c r="A23" s="27" t="s">
        <v>24</v>
      </c>
      <c r="B23" s="33">
        <v>870.26</v>
      </c>
      <c r="C23" s="33">
        <v>8640.42</v>
      </c>
      <c r="D23" s="33">
        <v>42661.87</v>
      </c>
      <c r="E23" s="33">
        <v>28446.74</v>
      </c>
      <c r="F23" s="33">
        <v>34537.03</v>
      </c>
      <c r="G23" s="33">
        <v>18670.79</v>
      </c>
      <c r="H23" s="33">
        <v>9674.46</v>
      </c>
      <c r="I23" s="33">
        <v>9340.94</v>
      </c>
      <c r="J23" s="33">
        <v>10380.94</v>
      </c>
      <c r="K23" s="33">
        <v>18524.07</v>
      </c>
      <c r="L23" s="33">
        <f t="shared" si="6"/>
        <v>181747.52000000002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596.33</v>
      </c>
      <c r="C26" s="33">
        <v>413.89</v>
      </c>
      <c r="D26" s="33">
        <v>1399.61</v>
      </c>
      <c r="E26" s="33">
        <v>1179.05</v>
      </c>
      <c r="F26" s="33">
        <v>1195.39</v>
      </c>
      <c r="G26" s="33">
        <v>604.5</v>
      </c>
      <c r="H26" s="33">
        <v>343.1</v>
      </c>
      <c r="I26" s="33">
        <v>465.63</v>
      </c>
      <c r="J26" s="33">
        <v>400.28</v>
      </c>
      <c r="K26" s="33">
        <v>754.26</v>
      </c>
      <c r="L26" s="33">
        <f t="shared" si="6"/>
        <v>7352.040000000001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31095.13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31095.13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-126410.98999999999</v>
      </c>
      <c r="C32" s="33">
        <f t="shared" si="8"/>
        <v>-21463.2</v>
      </c>
      <c r="D32" s="33">
        <f t="shared" si="8"/>
        <v>-67214.4</v>
      </c>
      <c r="E32" s="33">
        <f t="shared" si="8"/>
        <v>-59285.32</v>
      </c>
      <c r="F32" s="33">
        <f t="shared" si="8"/>
        <v>-48448.4</v>
      </c>
      <c r="G32" s="33">
        <f t="shared" si="8"/>
        <v>-27236</v>
      </c>
      <c r="H32" s="33">
        <f t="shared" si="8"/>
        <v>-18965.65</v>
      </c>
      <c r="I32" s="33">
        <f t="shared" si="8"/>
        <v>-16284.4</v>
      </c>
      <c r="J32" s="33">
        <f t="shared" si="8"/>
        <v>-11448.8</v>
      </c>
      <c r="K32" s="33">
        <f t="shared" si="8"/>
        <v>-36924.8</v>
      </c>
      <c r="L32" s="33">
        <f aca="true" t="shared" si="9" ref="L32:L39">SUM(B32:K32)</f>
        <v>-433681.96</v>
      </c>
      <c r="M32"/>
    </row>
    <row r="33" spans="1:13" ht="18.75" customHeight="1">
      <c r="A33" s="27" t="s">
        <v>28</v>
      </c>
      <c r="B33" s="33">
        <f>B34+B35+B36+B37</f>
        <v>-19540.4</v>
      </c>
      <c r="C33" s="33">
        <f aca="true" t="shared" si="10" ref="C33:K33">C34+C35+C36+C37</f>
        <v>-21463.2</v>
      </c>
      <c r="D33" s="33">
        <f t="shared" si="10"/>
        <v>-67214.4</v>
      </c>
      <c r="E33" s="33">
        <f t="shared" si="10"/>
        <v>-53517.2</v>
      </c>
      <c r="F33" s="33">
        <f t="shared" si="10"/>
        <v>-48448.4</v>
      </c>
      <c r="G33" s="33">
        <f t="shared" si="10"/>
        <v>-27236</v>
      </c>
      <c r="H33" s="33">
        <f t="shared" si="10"/>
        <v>-12368.4</v>
      </c>
      <c r="I33" s="33">
        <f t="shared" si="10"/>
        <v>-16284.4</v>
      </c>
      <c r="J33" s="33">
        <f t="shared" si="10"/>
        <v>-11448.8</v>
      </c>
      <c r="K33" s="33">
        <f t="shared" si="10"/>
        <v>-36924.8</v>
      </c>
      <c r="L33" s="33">
        <f t="shared" si="9"/>
        <v>-314446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-19540.4</v>
      </c>
      <c r="C34" s="33">
        <f t="shared" si="11"/>
        <v>-21463.2</v>
      </c>
      <c r="D34" s="33">
        <f t="shared" si="11"/>
        <v>-67214.4</v>
      </c>
      <c r="E34" s="33">
        <f t="shared" si="11"/>
        <v>-53517.2</v>
      </c>
      <c r="F34" s="33">
        <f t="shared" si="11"/>
        <v>-48448.4</v>
      </c>
      <c r="G34" s="33">
        <f t="shared" si="11"/>
        <v>-27236</v>
      </c>
      <c r="H34" s="33">
        <f t="shared" si="11"/>
        <v>-12368.4</v>
      </c>
      <c r="I34" s="33">
        <f t="shared" si="11"/>
        <v>-16284.4</v>
      </c>
      <c r="J34" s="33">
        <f t="shared" si="11"/>
        <v>-11448.8</v>
      </c>
      <c r="K34" s="33">
        <f t="shared" si="11"/>
        <v>-36924.8</v>
      </c>
      <c r="L34" s="33">
        <f t="shared" si="9"/>
        <v>-314446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-119235.95999999999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f>SUM(B48:K48)</f>
        <v>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341846.82</v>
      </c>
      <c r="C56" s="41">
        <f t="shared" si="16"/>
        <v>304005.9699999999</v>
      </c>
      <c r="D56" s="41">
        <f t="shared" si="16"/>
        <v>1033233.4800000003</v>
      </c>
      <c r="E56" s="41">
        <f t="shared" si="16"/>
        <v>868136.4900000001</v>
      </c>
      <c r="F56" s="41">
        <f t="shared" si="16"/>
        <v>890980.98</v>
      </c>
      <c r="G56" s="41">
        <f t="shared" si="16"/>
        <v>449042.42000000004</v>
      </c>
      <c r="H56" s="41">
        <f t="shared" si="16"/>
        <v>250304.9999999999</v>
      </c>
      <c r="I56" s="41">
        <f t="shared" si="16"/>
        <v>350118.01999999996</v>
      </c>
      <c r="J56" s="41">
        <f t="shared" si="16"/>
        <v>303102.27999999997</v>
      </c>
      <c r="K56" s="41">
        <f t="shared" si="16"/>
        <v>556360.8799999999</v>
      </c>
      <c r="L56" s="42">
        <f t="shared" si="14"/>
        <v>5347132.34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341846.82</v>
      </c>
      <c r="C62" s="41">
        <f aca="true" t="shared" si="18" ref="C62:J62">SUM(C63:C74)</f>
        <v>304005.97000000003</v>
      </c>
      <c r="D62" s="41">
        <f t="shared" si="18"/>
        <v>1033233.4762573362</v>
      </c>
      <c r="E62" s="41">
        <f t="shared" si="18"/>
        <v>868136.491934124</v>
      </c>
      <c r="F62" s="41">
        <f t="shared" si="18"/>
        <v>890980.978671534</v>
      </c>
      <c r="G62" s="41">
        <f t="shared" si="18"/>
        <v>449042.416739104</v>
      </c>
      <c r="H62" s="41">
        <f t="shared" si="18"/>
        <v>250305.0002197471</v>
      </c>
      <c r="I62" s="41">
        <f>SUM(I63:I79)</f>
        <v>350118.01890479645</v>
      </c>
      <c r="J62" s="41">
        <f t="shared" si="18"/>
        <v>303102.28423647897</v>
      </c>
      <c r="K62" s="41">
        <f>SUM(K63:K76)</f>
        <v>556360.88</v>
      </c>
      <c r="L62" s="46">
        <f>SUM(B62:K62)</f>
        <v>5347132.33696312</v>
      </c>
      <c r="M62" s="40"/>
    </row>
    <row r="63" spans="1:13" ht="18.75" customHeight="1">
      <c r="A63" s="47" t="s">
        <v>46</v>
      </c>
      <c r="B63" s="48">
        <v>341846.82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341846.82</v>
      </c>
      <c r="M63"/>
    </row>
    <row r="64" spans="1:13" ht="18.75" customHeight="1">
      <c r="A64" s="47" t="s">
        <v>55</v>
      </c>
      <c r="B64" s="17">
        <v>0</v>
      </c>
      <c r="C64" s="48">
        <v>266278.83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266278.83</v>
      </c>
      <c r="M64"/>
    </row>
    <row r="65" spans="1:13" ht="18.75" customHeight="1">
      <c r="A65" s="47" t="s">
        <v>56</v>
      </c>
      <c r="B65" s="17">
        <v>0</v>
      </c>
      <c r="C65" s="48">
        <v>37727.14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37727.14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1033233.4762573362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1033233.4762573362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868136.491934124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868136.491934124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890980.978671534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890980.978671534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449042.416739104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449042.416739104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250305.0002197471</v>
      </c>
      <c r="I70" s="17">
        <v>0</v>
      </c>
      <c r="J70" s="17">
        <v>0</v>
      </c>
      <c r="K70" s="17">
        <v>0</v>
      </c>
      <c r="L70" s="46">
        <f t="shared" si="19"/>
        <v>250305.0002197471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350118.01890479645</v>
      </c>
      <c r="J71" s="17">
        <v>0</v>
      </c>
      <c r="K71" s="17">
        <v>0</v>
      </c>
      <c r="L71" s="46">
        <f t="shared" si="19"/>
        <v>350118.01890479645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303102.28423647897</v>
      </c>
      <c r="K72" s="17">
        <v>0</v>
      </c>
      <c r="L72" s="46">
        <f t="shared" si="19"/>
        <v>303102.28423647897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306221.03</v>
      </c>
      <c r="L73" s="46">
        <f t="shared" si="19"/>
        <v>306221.03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250139.85</v>
      </c>
      <c r="L74" s="46">
        <f t="shared" si="19"/>
        <v>250139.85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2024-01-03T13:11:15Z</dcterms:modified>
  <cp:category/>
  <cp:version/>
  <cp:contentType/>
  <cp:contentStatus/>
</cp:coreProperties>
</file>