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<sst xmlns="http://schemas.openxmlformats.org/spreadsheetml/2006/main" count="87" uniqueCount="86">
  <si>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</si>
  <si>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</si>
  <si>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</si>
  <si>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</si>
  <si>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</si>
  <si>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</si>
  <si>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</si>
  <si>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</si>
  <si>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</si>
  <si>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</si>
  <si>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</si>
  <si>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</si>
  <si>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</si>
  <si>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</si>
  <si>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</si>
  <si>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</si>
  <si>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</si>
  <si>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</si>
  <si>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</si>
  <si>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</si>
  <si>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</si>
  <si>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</si>
  <si>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</si>
  <si>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</si>
  <si>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</si>
  <si>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</si>
  <si>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</si>
  <si>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</si>
  <si>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</si>
  <si>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</si>
  <si>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</si>
  <si>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</si>
  <si>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</si>
  <si>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</si>
  <si>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</si>
  <si>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</si>
  <si>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</si>
  <si>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</si>
  <si>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</si>
  <si>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</si>
  <si>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</si>
  <si>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</si>
  <si>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</si>
  <si>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</si>
  <si>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</si>
  <si>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</si>
  <si>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</si>
  <si>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</si>
  <si>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</si>
  <si>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</si>
  <si>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</si>
  <si>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</si>
  <si>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</si>
  <si>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</si>
  <si>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</si>
  <si>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</si>
  <si>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</si>
  <si>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</si>
  <si>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</si>
  <si>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</si>
  <si>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</si>
  <si>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</si>
  <si>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</si>
  <si>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</si>
  <si>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</si>
  <si>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</si>
  <si>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</si>
  <si>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</si>
  <si>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</si>
  <si>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</si>
  <si>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</si>
  <si>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</si>
  <si>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</si>
  <si>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</si>
  <si>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</si>
  <si>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</si>
  <si>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</si>
  <si>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</si>
  <si>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</si>
  <si>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</si>
  <si>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</si>
  <si>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</si>
  <si>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</si>
  <si>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</si>
  <si>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22/12/23 - VENCIMENTO 03/01/24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</si>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</sst>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72719</v>
      </c>
      <c r="C7" s="10">
        <f aca="true" t="shared" si="0" ref="C7:K7">C8+C11</f>
        <v>96253</v>
      </c>
      <c r="D7" s="10">
        <f t="shared" si="0"/>
        <v>284021</v>
      </c>
      <c r="E7" s="10">
        <f t="shared" si="0"/>
        <v>217805</v>
      </c>
      <c r="F7" s="10">
        <f t="shared" si="0"/>
        <v>236542</v>
      </c>
      <c r="G7" s="10">
        <f t="shared" si="0"/>
        <v>123927</v>
      </c>
      <c r="H7" s="10">
        <f t="shared" si="0"/>
        <v>75271</v>
      </c>
      <c r="I7" s="10">
        <f t="shared" si="0"/>
        <v>109097</v>
      </c>
      <c r="J7" s="10">
        <f t="shared" si="0"/>
        <v>95810</v>
      </c>
      <c r="K7" s="10">
        <f t="shared" si="0"/>
        <v>192464</v>
      </c>
      <c r="L7" s="10">
        <f aca="true" t="shared" si="1" ref="L7:L13">SUM(B7:K7)</f>
        <v>1503909</v>
      </c>
      <c r="M7" s="11"/>
    </row>
    <row r="8" spans="1:13" ht="17.25" customHeight="1">
      <c r="A8" s="12" t="s">
        <v>81</v>
      </c>
      <c r="B8" s="13">
        <f>B9+B10</f>
        <v>5817</v>
      </c>
      <c r="C8" s="13">
        <f aca="true" t="shared" si="2" ref="C8:K8">C9+C10</f>
        <v>6498</v>
      </c>
      <c r="D8" s="13">
        <f t="shared" si="2"/>
        <v>19260</v>
      </c>
      <c r="E8" s="13">
        <f t="shared" si="2"/>
        <v>14562</v>
      </c>
      <c r="F8" s="13">
        <f t="shared" si="2"/>
        <v>13918</v>
      </c>
      <c r="G8" s="13">
        <f t="shared" si="2"/>
        <v>9033</v>
      </c>
      <c r="H8" s="13">
        <f t="shared" si="2"/>
        <v>4525</v>
      </c>
      <c r="I8" s="13">
        <f t="shared" si="2"/>
        <v>5150</v>
      </c>
      <c r="J8" s="13">
        <f t="shared" si="2"/>
        <v>5544</v>
      </c>
      <c r="K8" s="13">
        <f t="shared" si="2"/>
        <v>11450</v>
      </c>
      <c r="L8" s="13">
        <f t="shared" si="1"/>
        <v>95757</v>
      </c>
      <c r="M8"/>
    </row>
    <row r="9" spans="1:13" ht="17.25" customHeight="1">
      <c r="A9" s="14" t="s">
        <v>18</v>
      </c>
      <c r="B9" s="15">
        <v>5817</v>
      </c>
      <c r="C9" s="15">
        <v>6498</v>
      </c>
      <c r="D9" s="15">
        <v>19260</v>
      </c>
      <c r="E9" s="15">
        <v>14562</v>
      </c>
      <c r="F9" s="15">
        <v>13918</v>
      </c>
      <c r="G9" s="15">
        <v>9033</v>
      </c>
      <c r="H9" s="15">
        <v>4468</v>
      </c>
      <c r="I9" s="15">
        <v>5150</v>
      </c>
      <c r="J9" s="15">
        <v>5544</v>
      </c>
      <c r="K9" s="15">
        <v>11450</v>
      </c>
      <c r="L9" s="13">
        <f t="shared" si="1"/>
        <v>95700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57</v>
      </c>
      <c r="I10" s="15">
        <v>0</v>
      </c>
      <c r="J10" s="15">
        <v>0</v>
      </c>
      <c r="K10" s="15">
        <v>0</v>
      </c>
      <c r="L10" s="13">
        <f t="shared" si="1"/>
        <v>57</v>
      </c>
      <c r="M10"/>
    </row>
    <row r="11" spans="1:13" ht="17.25" customHeight="1">
      <c r="A11" s="12" t="s">
        <v>70</v>
      </c>
      <c r="B11" s="15">
        <v>66902</v>
      </c>
      <c r="C11" s="15">
        <v>89755</v>
      </c>
      <c r="D11" s="15">
        <v>264761</v>
      </c>
      <c r="E11" s="15">
        <v>203243</v>
      </c>
      <c r="F11" s="15">
        <v>222624</v>
      </c>
      <c r="G11" s="15">
        <v>114894</v>
      </c>
      <c r="H11" s="15">
        <v>70746</v>
      </c>
      <c r="I11" s="15">
        <v>103947</v>
      </c>
      <c r="J11" s="15">
        <v>90266</v>
      </c>
      <c r="K11" s="15">
        <v>181014</v>
      </c>
      <c r="L11" s="13">
        <f t="shared" si="1"/>
        <v>1408152</v>
      </c>
      <c r="M11" s="60"/>
    </row>
    <row r="12" spans="1:13" ht="17.25" customHeight="1">
      <c r="A12" s="14" t="s">
        <v>83</v>
      </c>
      <c r="B12" s="15">
        <v>8041</v>
      </c>
      <c r="C12" s="15">
        <v>7123</v>
      </c>
      <c r="D12" s="15">
        <v>23986</v>
      </c>
      <c r="E12" s="15">
        <v>21647</v>
      </c>
      <c r="F12" s="15">
        <v>20214</v>
      </c>
      <c r="G12" s="15">
        <v>11776</v>
      </c>
      <c r="H12" s="15">
        <v>6899</v>
      </c>
      <c r="I12" s="15">
        <v>5799</v>
      </c>
      <c r="J12" s="15">
        <v>7012</v>
      </c>
      <c r="K12" s="15">
        <v>12196</v>
      </c>
      <c r="L12" s="13">
        <f t="shared" si="1"/>
        <v>124693</v>
      </c>
      <c r="M12" s="60"/>
    </row>
    <row r="13" spans="1:13" ht="17.25" customHeight="1">
      <c r="A13" s="14" t="s">
        <v>71</v>
      </c>
      <c r="B13" s="15">
        <f>+B11-B12</f>
        <v>58861</v>
      </c>
      <c r="C13" s="15">
        <f aca="true" t="shared" si="3" ref="C13:K13">+C11-C12</f>
        <v>82632</v>
      </c>
      <c r="D13" s="15">
        <f t="shared" si="3"/>
        <v>240775</v>
      </c>
      <c r="E13" s="15">
        <f t="shared" si="3"/>
        <v>181596</v>
      </c>
      <c r="F13" s="15">
        <f t="shared" si="3"/>
        <v>202410</v>
      </c>
      <c r="G13" s="15">
        <f t="shared" si="3"/>
        <v>103118</v>
      </c>
      <c r="H13" s="15">
        <f t="shared" si="3"/>
        <v>63847</v>
      </c>
      <c r="I13" s="15">
        <f t="shared" si="3"/>
        <v>98148</v>
      </c>
      <c r="J13" s="15">
        <f t="shared" si="3"/>
        <v>83254</v>
      </c>
      <c r="K13" s="15">
        <f t="shared" si="3"/>
        <v>168818</v>
      </c>
      <c r="L13" s="13">
        <f t="shared" si="1"/>
        <v>1283459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1.411393594791336</v>
      </c>
      <c r="C18" s="22">
        <v>1.293632685947157</v>
      </c>
      <c r="D18" s="22">
        <v>1.190146732163475</v>
      </c>
      <c r="E18" s="22">
        <v>1.220497309513902</v>
      </c>
      <c r="F18" s="22">
        <v>1.320610007525898</v>
      </c>
      <c r="G18" s="22">
        <v>1.360094948319169</v>
      </c>
      <c r="H18" s="22">
        <v>1.234433450764513</v>
      </c>
      <c r="I18" s="22">
        <v>1.248530010825287</v>
      </c>
      <c r="J18" s="22">
        <v>1.604061514619427</v>
      </c>
      <c r="K18" s="22">
        <v>1.229169702167666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788335.8200000001</v>
      </c>
      <c r="C20" s="25">
        <f aca="true" t="shared" si="4" ref="C20:K20">SUM(C21:C30)</f>
        <v>530893.42</v>
      </c>
      <c r="D20" s="25">
        <f t="shared" si="4"/>
        <v>1731375.36</v>
      </c>
      <c r="E20" s="25">
        <f t="shared" si="4"/>
        <v>1362942.88</v>
      </c>
      <c r="F20" s="25">
        <f t="shared" si="4"/>
        <v>1433759.56</v>
      </c>
      <c r="G20" s="25">
        <f t="shared" si="4"/>
        <v>847427.58</v>
      </c>
      <c r="H20" s="25">
        <f t="shared" si="4"/>
        <v>517021.18999999994</v>
      </c>
      <c r="I20" s="25">
        <f t="shared" si="4"/>
        <v>618464.05</v>
      </c>
      <c r="J20" s="25">
        <f t="shared" si="4"/>
        <v>757300</v>
      </c>
      <c r="K20" s="25">
        <f t="shared" si="4"/>
        <v>949471.5299999999</v>
      </c>
      <c r="L20" s="25">
        <f>SUM(B20:K20)</f>
        <v>9536991.389999999</v>
      </c>
      <c r="M20"/>
    </row>
    <row r="21" spans="1:13" ht="17.25" customHeight="1">
      <c r="A21" s="26" t="s">
        <v>22</v>
      </c>
      <c r="B21" s="56">
        <f>ROUND((B15+B16)*B7,2)</f>
        <v>532804.84</v>
      </c>
      <c r="C21" s="56">
        <f aca="true" t="shared" si="5" ref="C21:K21">ROUND((C15+C16)*C7,2)</f>
        <v>397072.5</v>
      </c>
      <c r="D21" s="56">
        <f t="shared" si="5"/>
        <v>1394514.71</v>
      </c>
      <c r="E21" s="56">
        <f t="shared" si="5"/>
        <v>1083231.39</v>
      </c>
      <c r="F21" s="56">
        <f t="shared" si="5"/>
        <v>1039460.16</v>
      </c>
      <c r="G21" s="56">
        <f t="shared" si="5"/>
        <v>598802.87</v>
      </c>
      <c r="H21" s="56">
        <f t="shared" si="5"/>
        <v>400629.9</v>
      </c>
      <c r="I21" s="56">
        <f t="shared" si="5"/>
        <v>481434.15</v>
      </c>
      <c r="J21" s="56">
        <f t="shared" si="5"/>
        <v>455346.61</v>
      </c>
      <c r="K21" s="56">
        <f t="shared" si="5"/>
        <v>746952.78</v>
      </c>
      <c r="L21" s="33">
        <f aca="true" t="shared" si="6" ref="L21:L29">SUM(B21:K21)</f>
        <v>7130249.910000001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219192.5</v>
      </c>
      <c r="C22" s="33">
        <f t="shared" si="7"/>
        <v>116593.46</v>
      </c>
      <c r="D22" s="33">
        <f t="shared" si="7"/>
        <v>265162.42</v>
      </c>
      <c r="E22" s="33">
        <f t="shared" si="7"/>
        <v>238849.61</v>
      </c>
      <c r="F22" s="33">
        <f t="shared" si="7"/>
        <v>333261.33</v>
      </c>
      <c r="G22" s="33">
        <f t="shared" si="7"/>
        <v>215625.89</v>
      </c>
      <c r="H22" s="33">
        <f t="shared" si="7"/>
        <v>93921.05</v>
      </c>
      <c r="I22" s="33">
        <f t="shared" si="7"/>
        <v>119650.83</v>
      </c>
      <c r="J22" s="33">
        <f t="shared" si="7"/>
        <v>275057.36</v>
      </c>
      <c r="K22" s="33">
        <f t="shared" si="7"/>
        <v>171178.95</v>
      </c>
      <c r="L22" s="33">
        <f t="shared" si="6"/>
        <v>2048493.4000000001</v>
      </c>
      <c r="M22"/>
    </row>
    <row r="23" spans="1:13" ht="17.25" customHeight="1">
      <c r="A23" s="27" t="s">
        <v>24</v>
      </c>
      <c r="B23" s="33">
        <v>2406.7</v>
      </c>
      <c r="C23" s="33">
        <v>14670.07</v>
      </c>
      <c r="D23" s="33">
        <v>65571.61</v>
      </c>
      <c r="E23" s="33">
        <v>35312.72</v>
      </c>
      <c r="F23" s="33">
        <v>55352.27</v>
      </c>
      <c r="G23" s="33">
        <v>31770.69</v>
      </c>
      <c r="H23" s="33">
        <v>19939.03</v>
      </c>
      <c r="I23" s="33">
        <v>14692.2</v>
      </c>
      <c r="J23" s="33">
        <v>22242.39</v>
      </c>
      <c r="K23" s="33">
        <v>26355.96</v>
      </c>
      <c r="L23" s="33">
        <f t="shared" si="6"/>
        <v>288313.64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430.23</v>
      </c>
      <c r="D26" s="33">
        <v>1405.06</v>
      </c>
      <c r="E26" s="33">
        <v>1105.53</v>
      </c>
      <c r="F26" s="33">
        <v>1162.71</v>
      </c>
      <c r="G26" s="33">
        <v>688.91</v>
      </c>
      <c r="H26" s="33">
        <v>419.34</v>
      </c>
      <c r="I26" s="33">
        <v>501.03</v>
      </c>
      <c r="J26" s="33">
        <v>615.39</v>
      </c>
      <c r="K26" s="33">
        <v>770.6</v>
      </c>
      <c r="L26" s="33">
        <f t="shared" si="6"/>
        <v>7738.700000000001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31048.4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31048.4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-684317.62</v>
      </c>
      <c r="C32" s="33">
        <f t="shared" si="8"/>
        <v>-52087.2</v>
      </c>
      <c r="D32" s="33">
        <f t="shared" si="8"/>
        <v>-117744</v>
      </c>
      <c r="E32" s="33">
        <f t="shared" si="8"/>
        <v>-153132.91999999998</v>
      </c>
      <c r="F32" s="33">
        <f t="shared" si="8"/>
        <v>-65187.549999999996</v>
      </c>
      <c r="G32" s="33">
        <f t="shared" si="8"/>
        <v>-89245.2</v>
      </c>
      <c r="H32" s="33">
        <f t="shared" si="8"/>
        <v>-28632.45</v>
      </c>
      <c r="I32" s="33">
        <f t="shared" si="8"/>
        <v>-37535.78</v>
      </c>
      <c r="J32" s="33">
        <f t="shared" si="8"/>
        <v>-25383.6</v>
      </c>
      <c r="K32" s="33">
        <f t="shared" si="8"/>
        <v>-100364</v>
      </c>
      <c r="L32" s="33">
        <f aca="true" t="shared" si="9" ref="L32:L39">SUM(B32:K32)</f>
        <v>-1353630.32</v>
      </c>
      <c r="M32"/>
    </row>
    <row r="33" spans="1:13" ht="18.75" customHeight="1">
      <c r="A33" s="27" t="s">
        <v>28</v>
      </c>
      <c r="B33" s="33">
        <f>B34+B35+B36+B37</f>
        <v>-25594.8</v>
      </c>
      <c r="C33" s="33">
        <f aca="true" t="shared" si="10" ref="C33:K33">C34+C35+C36+C37</f>
        <v>-28591.2</v>
      </c>
      <c r="D33" s="33">
        <f t="shared" si="10"/>
        <v>-84744</v>
      </c>
      <c r="E33" s="33">
        <f t="shared" si="10"/>
        <v>-64072.8</v>
      </c>
      <c r="F33" s="33">
        <f t="shared" si="10"/>
        <v>-61239.2</v>
      </c>
      <c r="G33" s="33">
        <f t="shared" si="10"/>
        <v>-39745.2</v>
      </c>
      <c r="H33" s="33">
        <f t="shared" si="10"/>
        <v>-19659.2</v>
      </c>
      <c r="I33" s="33">
        <f t="shared" si="10"/>
        <v>-37535.78</v>
      </c>
      <c r="J33" s="33">
        <f t="shared" si="10"/>
        <v>-24393.6</v>
      </c>
      <c r="K33" s="33">
        <f t="shared" si="10"/>
        <v>-50380</v>
      </c>
      <c r="L33" s="33">
        <f t="shared" si="9"/>
        <v>-435955.78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-25594.8</v>
      </c>
      <c r="C34" s="33">
        <f t="shared" si="11"/>
        <v>-28591.2</v>
      </c>
      <c r="D34" s="33">
        <f t="shared" si="11"/>
        <v>-84744</v>
      </c>
      <c r="E34" s="33">
        <f t="shared" si="11"/>
        <v>-64072.8</v>
      </c>
      <c r="F34" s="33">
        <f t="shared" si="11"/>
        <v>-61239.2</v>
      </c>
      <c r="G34" s="33">
        <f t="shared" si="11"/>
        <v>-39745.2</v>
      </c>
      <c r="H34" s="33">
        <f t="shared" si="11"/>
        <v>-19659.2</v>
      </c>
      <c r="I34" s="33">
        <f t="shared" si="11"/>
        <v>-22660</v>
      </c>
      <c r="J34" s="33">
        <f t="shared" si="11"/>
        <v>-24393.6</v>
      </c>
      <c r="K34" s="33">
        <f t="shared" si="11"/>
        <v>-50380</v>
      </c>
      <c r="L34" s="33">
        <f t="shared" si="9"/>
        <v>-421080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-14875.78</v>
      </c>
      <c r="J37" s="17">
        <v>0</v>
      </c>
      <c r="K37" s="17">
        <v>0</v>
      </c>
      <c r="L37" s="33">
        <f t="shared" si="9"/>
        <v>-14875.78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-23496</v>
      </c>
      <c r="D38" s="38">
        <f t="shared" si="12"/>
        <v>-33000</v>
      </c>
      <c r="E38" s="38">
        <f t="shared" si="12"/>
        <v>-89060.12</v>
      </c>
      <c r="F38" s="38">
        <f t="shared" si="12"/>
        <v>-3948.35</v>
      </c>
      <c r="G38" s="38">
        <f t="shared" si="12"/>
        <v>-49500</v>
      </c>
      <c r="H38" s="38">
        <f t="shared" si="12"/>
        <v>-8973.25</v>
      </c>
      <c r="I38" s="38">
        <f t="shared" si="12"/>
        <v>0</v>
      </c>
      <c r="J38" s="38">
        <f t="shared" si="12"/>
        <v>-990</v>
      </c>
      <c r="K38" s="38">
        <f t="shared" si="12"/>
        <v>-49984</v>
      </c>
      <c r="L38" s="33">
        <f t="shared" si="9"/>
        <v>-365822.31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-396</v>
      </c>
      <c r="D42" s="17">
        <v>0</v>
      </c>
      <c r="E42" s="17">
        <v>-79992</v>
      </c>
      <c r="F42" s="17">
        <v>-3948.35</v>
      </c>
      <c r="G42" s="17">
        <v>0</v>
      </c>
      <c r="H42" s="17">
        <v>-2376</v>
      </c>
      <c r="I42" s="17">
        <v>0</v>
      </c>
      <c r="J42" s="17">
        <v>-990</v>
      </c>
      <c r="K42" s="17">
        <v>-49984</v>
      </c>
      <c r="L42" s="33">
        <f>SUM(B42:K42)</f>
        <v>-137686.35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aca="true" t="shared" si="13" ref="L42:L49">SUM(B43:K43)</f>
        <v>0</v>
      </c>
      <c r="M43"/>
    </row>
    <row r="44" spans="1:13" ht="18.75" customHeight="1">
      <c r="A44" s="37" t="s">
        <v>38</v>
      </c>
      <c r="B44" s="17">
        <v>0</v>
      </c>
      <c r="C44" s="33">
        <v>-23100</v>
      </c>
      <c r="D44" s="33">
        <v>-33000</v>
      </c>
      <c r="E44" s="33">
        <v>-3300</v>
      </c>
      <c r="F44" s="17"/>
      <c r="G44" s="33">
        <v>-49500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-108900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f>SUM(B48:K48)</f>
        <v>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-551852.23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-551852.23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104018.20000000007</v>
      </c>
      <c r="C56" s="41">
        <f t="shared" si="16"/>
        <v>478806.22000000003</v>
      </c>
      <c r="D56" s="41">
        <f t="shared" si="16"/>
        <v>1613631.36</v>
      </c>
      <c r="E56" s="41">
        <f t="shared" si="16"/>
        <v>1209809.96</v>
      </c>
      <c r="F56" s="41">
        <f t="shared" si="16"/>
        <v>1368572.01</v>
      </c>
      <c r="G56" s="41">
        <f t="shared" si="16"/>
        <v>758182.38</v>
      </c>
      <c r="H56" s="41">
        <f t="shared" si="16"/>
        <v>488388.73999999993</v>
      </c>
      <c r="I56" s="41">
        <f t="shared" si="16"/>
        <v>580928.27</v>
      </c>
      <c r="J56" s="41">
        <f t="shared" si="16"/>
        <v>731916.4</v>
      </c>
      <c r="K56" s="41">
        <f t="shared" si="16"/>
        <v>849107.5299999999</v>
      </c>
      <c r="L56" s="42">
        <f t="shared" si="14"/>
        <v>8183361.070000001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104018.2</v>
      </c>
      <c r="C62" s="41">
        <f aca="true" t="shared" si="18" ref="C62:J62">SUM(C63:C74)</f>
        <v>478806.22</v>
      </c>
      <c r="D62" s="41">
        <f t="shared" si="18"/>
        <v>1613631.35</v>
      </c>
      <c r="E62" s="41">
        <f t="shared" si="18"/>
        <v>1209809.96</v>
      </c>
      <c r="F62" s="41">
        <f t="shared" si="18"/>
        <v>1368572.01</v>
      </c>
      <c r="G62" s="41">
        <f t="shared" si="18"/>
        <v>758182.38</v>
      </c>
      <c r="H62" s="41">
        <f t="shared" si="18"/>
        <v>488388.74</v>
      </c>
      <c r="I62" s="41">
        <f>SUM(I63:I79)</f>
        <v>580928.27</v>
      </c>
      <c r="J62" s="41">
        <f t="shared" si="18"/>
        <v>731916.4</v>
      </c>
      <c r="K62" s="41">
        <f>SUM(K63:K76)</f>
        <v>849107.53</v>
      </c>
      <c r="L62" s="46">
        <f>SUM(B62:K62)</f>
        <v>8183361.060000001</v>
      </c>
      <c r="M62" s="40"/>
    </row>
    <row r="63" spans="1:13" ht="18.75" customHeight="1">
      <c r="A63" s="47" t="s">
        <v>46</v>
      </c>
      <c r="B63" s="48">
        <v>104018.2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104018.2</v>
      </c>
      <c r="M63"/>
    </row>
    <row r="64" spans="1:13" ht="18.75" customHeight="1">
      <c r="A64" s="47" t="s">
        <v>55</v>
      </c>
      <c r="B64" s="17">
        <v>0</v>
      </c>
      <c r="C64" s="48">
        <v>419434.25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419434.25</v>
      </c>
      <c r="M64"/>
    </row>
    <row r="65" spans="1:13" ht="18.75" customHeight="1">
      <c r="A65" s="47" t="s">
        <v>56</v>
      </c>
      <c r="B65" s="17">
        <v>0</v>
      </c>
      <c r="C65" s="48">
        <v>59371.97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59371.97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1613631.35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1613631.35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1209809.96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1209809.96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1368572.01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1368572.01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758182.38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758182.38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488388.74</v>
      </c>
      <c r="I70" s="17">
        <v>0</v>
      </c>
      <c r="J70" s="17">
        <v>0</v>
      </c>
      <c r="K70" s="17">
        <v>0</v>
      </c>
      <c r="L70" s="46">
        <f t="shared" si="19"/>
        <v>488388.74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580928.27</v>
      </c>
      <c r="J71" s="17">
        <v>0</v>
      </c>
      <c r="K71" s="17">
        <v>0</v>
      </c>
      <c r="L71" s="46">
        <f t="shared" si="19"/>
        <v>580928.27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731916.4</v>
      </c>
      <c r="K72" s="17">
        <v>0</v>
      </c>
      <c r="L72" s="46">
        <f t="shared" si="19"/>
        <v>731916.4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480509.95</v>
      </c>
      <c r="L73" s="46">
        <f t="shared" si="19"/>
        <v>480509.95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368597.58</v>
      </c>
      <c r="L74" s="46">
        <f t="shared" si="19"/>
        <v>368597.58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2024-01-03T13:09:11Z</dcterms:modified>
  <cp:category/>
  <cp:version/>
  <cp:contentType/>
  <cp:contentStatus/>
</cp:coreProperties>
</file>