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<sst xmlns="http://schemas.openxmlformats.org/spreadsheetml/2006/main" count="88" uniqueCount="87">
  <si>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</si>
  <si>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</si>
  <si>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</si>
  <si>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</si>
  <si>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</si>
  <si>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</si>
  <si>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</si>
  <si>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</si>
  <si>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</si>
  <si>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</si>
  <si>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</si>
  <si>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</si>
  <si>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</si>
  <si>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</si>
  <si>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</si>
  <si>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</si>
  <si>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</si>
  <si>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</si>
  <si>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</si>
  <si>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</si>
  <si>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</si>
  <si>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</si>
  <si>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</si>
  <si>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</si>
  <si>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</si>
  <si>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</si>
  <si>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</si>
  <si>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</si>
  <si>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</si>
  <si>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</si>
  <si>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</si>
  <si>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</si>
  <si>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</si>
  <si>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</si>
  <si>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</si>
  <si>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</si>
  <si>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</si>
  <si>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</si>
  <si>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</si>
  <si>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</si>
  <si>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</si>
  <si>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</si>
  <si>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</si>
  <si>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</si>
  <si>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</si>
  <si>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</si>
  <si>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</si>
  <si>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</si>
  <si>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</si>
  <si>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</si>
  <si>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</si>
  <si>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</si>
  <si>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</si>
  <si>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</si>
  <si>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</si>
  <si>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</si>
  <si>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</si>
  <si>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</si>
  <si>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</si>
  <si>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</si>
  <si>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</si>
  <si>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</si>
  <si>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</si>
  <si>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</si>
  <si>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</si>
  <si>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</si>
  <si>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</si>
  <si>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</si>
  <si>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</si>
  <si>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</si>
  <si>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</si>
  <si>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</si>
  <si>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</si>
  <si>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</si>
  <si>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</si>
  <si>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</si>
  <si>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</si>
  <si>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</si>
  <si>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</si>
  <si>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</si>
  <si>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</si>
  <si>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</si>
  <si>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</si>
  <si>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20/12/23 - VENCIMENTO 28/12/23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</si>
  <si>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</si>
  <si>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</si>
  <si>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elétricos, fator de transição, rede da madrugada, arla 32 e equipamentos embarcados de novembro/23. Total de 13.881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</si>
</sst>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81838</v>
      </c>
      <c r="C7" s="10">
        <f aca="true" t="shared" si="0" ref="C7:K7">C8+C11</f>
        <v>106469</v>
      </c>
      <c r="D7" s="10">
        <f t="shared" si="0"/>
        <v>314251</v>
      </c>
      <c r="E7" s="10">
        <f t="shared" si="0"/>
        <v>241999</v>
      </c>
      <c r="F7" s="10">
        <f t="shared" si="0"/>
        <v>262891</v>
      </c>
      <c r="G7" s="10">
        <f t="shared" si="0"/>
        <v>142154</v>
      </c>
      <c r="H7" s="10">
        <f t="shared" si="0"/>
        <v>85197</v>
      </c>
      <c r="I7" s="10">
        <f t="shared" si="0"/>
        <v>117112</v>
      </c>
      <c r="J7" s="10">
        <f t="shared" si="0"/>
        <v>112458</v>
      </c>
      <c r="K7" s="10">
        <f t="shared" si="0"/>
        <v>208822</v>
      </c>
      <c r="L7" s="10">
        <f aca="true" t="shared" si="1" ref="L7:L13">SUM(B7:K7)</f>
        <v>1673191</v>
      </c>
      <c r="M7" s="11"/>
    </row>
    <row r="8" spans="1:13" ht="17.25" customHeight="1">
      <c r="A8" s="12" t="s">
        <v>80</v>
      </c>
      <c r="B8" s="13">
        <f>B9+B10</f>
        <v>5817</v>
      </c>
      <c r="C8" s="13">
        <f aca="true" t="shared" si="2" ref="C8:K8">C9+C10</f>
        <v>6103</v>
      </c>
      <c r="D8" s="13">
        <f t="shared" si="2"/>
        <v>19098</v>
      </c>
      <c r="E8" s="13">
        <f t="shared" si="2"/>
        <v>13618</v>
      </c>
      <c r="F8" s="13">
        <f t="shared" si="2"/>
        <v>12860</v>
      </c>
      <c r="G8" s="13">
        <f t="shared" si="2"/>
        <v>9233</v>
      </c>
      <c r="H8" s="13">
        <f t="shared" si="2"/>
        <v>4681</v>
      </c>
      <c r="I8" s="13">
        <f t="shared" si="2"/>
        <v>5004</v>
      </c>
      <c r="J8" s="13">
        <f t="shared" si="2"/>
        <v>6120</v>
      </c>
      <c r="K8" s="13">
        <f t="shared" si="2"/>
        <v>11111</v>
      </c>
      <c r="L8" s="13">
        <f t="shared" si="1"/>
        <v>93645</v>
      </c>
      <c r="M8"/>
    </row>
    <row r="9" spans="1:13" ht="17.25" customHeight="1">
      <c r="A9" s="14" t="s">
        <v>18</v>
      </c>
      <c r="B9" s="15">
        <v>5815</v>
      </c>
      <c r="C9" s="15">
        <v>6103</v>
      </c>
      <c r="D9" s="15">
        <v>19098</v>
      </c>
      <c r="E9" s="15">
        <v>13618</v>
      </c>
      <c r="F9" s="15">
        <v>12860</v>
      </c>
      <c r="G9" s="15">
        <v>9233</v>
      </c>
      <c r="H9" s="15">
        <v>4611</v>
      </c>
      <c r="I9" s="15">
        <v>5004</v>
      </c>
      <c r="J9" s="15">
        <v>6120</v>
      </c>
      <c r="K9" s="15">
        <v>11111</v>
      </c>
      <c r="L9" s="13">
        <f t="shared" si="1"/>
        <v>93573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69</v>
      </c>
      <c r="B11" s="15">
        <v>76021</v>
      </c>
      <c r="C11" s="15">
        <v>100366</v>
      </c>
      <c r="D11" s="15">
        <v>295153</v>
      </c>
      <c r="E11" s="15">
        <v>228381</v>
      </c>
      <c r="F11" s="15">
        <v>250031</v>
      </c>
      <c r="G11" s="15">
        <v>132921</v>
      </c>
      <c r="H11" s="15">
        <v>80516</v>
      </c>
      <c r="I11" s="15">
        <v>112108</v>
      </c>
      <c r="J11" s="15">
        <v>106338</v>
      </c>
      <c r="K11" s="15">
        <v>197711</v>
      </c>
      <c r="L11" s="13">
        <f t="shared" si="1"/>
        <v>1579546</v>
      </c>
      <c r="M11" s="60"/>
    </row>
    <row r="12" spans="1:13" ht="17.25" customHeight="1">
      <c r="A12" s="14" t="s">
        <v>82</v>
      </c>
      <c r="B12" s="15">
        <v>9368</v>
      </c>
      <c r="C12" s="15">
        <v>7815</v>
      </c>
      <c r="D12" s="15">
        <v>27640</v>
      </c>
      <c r="E12" s="15">
        <v>24275</v>
      </c>
      <c r="F12" s="15">
        <v>22796</v>
      </c>
      <c r="G12" s="15">
        <v>13308</v>
      </c>
      <c r="H12" s="15">
        <v>7695</v>
      </c>
      <c r="I12" s="15">
        <v>6313</v>
      </c>
      <c r="J12" s="15">
        <v>8273</v>
      </c>
      <c r="K12" s="15">
        <v>13412</v>
      </c>
      <c r="L12" s="13">
        <f t="shared" si="1"/>
        <v>140895</v>
      </c>
      <c r="M12" s="60"/>
    </row>
    <row r="13" spans="1:13" ht="17.25" customHeight="1">
      <c r="A13" s="14" t="s">
        <v>70</v>
      </c>
      <c r="B13" s="15">
        <f>+B11-B12</f>
        <v>66653</v>
      </c>
      <c r="C13" s="15">
        <f aca="true" t="shared" si="3" ref="C13:K13">+C11-C12</f>
        <v>92551</v>
      </c>
      <c r="D13" s="15">
        <f t="shared" si="3"/>
        <v>267513</v>
      </c>
      <c r="E13" s="15">
        <f t="shared" si="3"/>
        <v>204106</v>
      </c>
      <c r="F13" s="15">
        <f t="shared" si="3"/>
        <v>227235</v>
      </c>
      <c r="G13" s="15">
        <f t="shared" si="3"/>
        <v>119613</v>
      </c>
      <c r="H13" s="15">
        <f t="shared" si="3"/>
        <v>72821</v>
      </c>
      <c r="I13" s="15">
        <f t="shared" si="3"/>
        <v>105795</v>
      </c>
      <c r="J13" s="15">
        <f t="shared" si="3"/>
        <v>98065</v>
      </c>
      <c r="K13" s="15">
        <f t="shared" si="3"/>
        <v>184299</v>
      </c>
      <c r="L13" s="13">
        <f t="shared" si="1"/>
        <v>1438651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1.252408906440111</v>
      </c>
      <c r="C18" s="22">
        <v>1.170940634884539</v>
      </c>
      <c r="D18" s="22">
        <v>1.074424081603479</v>
      </c>
      <c r="E18" s="22">
        <v>1.11899734016114</v>
      </c>
      <c r="F18" s="22">
        <v>1.188378914581866</v>
      </c>
      <c r="G18" s="22">
        <v>1.186414577549168</v>
      </c>
      <c r="H18" s="22">
        <v>1.079204045002329</v>
      </c>
      <c r="I18" s="22">
        <v>1.149033389081663</v>
      </c>
      <c r="J18" s="22">
        <v>1.351160827594965</v>
      </c>
      <c r="K18" s="22">
        <v>1.108872793564132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787453.7200000001</v>
      </c>
      <c r="C20" s="25">
        <f aca="true" t="shared" si="4" ref="C20:K20">SUM(C21:C30)</f>
        <v>531837.51</v>
      </c>
      <c r="D20" s="25">
        <f t="shared" si="4"/>
        <v>1730097.5</v>
      </c>
      <c r="E20" s="25">
        <f t="shared" si="4"/>
        <v>1388718.19</v>
      </c>
      <c r="F20" s="25">
        <f t="shared" si="4"/>
        <v>1434207.39</v>
      </c>
      <c r="G20" s="25">
        <f t="shared" si="4"/>
        <v>848476.6</v>
      </c>
      <c r="H20" s="25">
        <f t="shared" si="4"/>
        <v>511417.94</v>
      </c>
      <c r="I20" s="25">
        <f t="shared" si="4"/>
        <v>611263.0200000001</v>
      </c>
      <c r="J20" s="25">
        <f t="shared" si="4"/>
        <v>749065.24</v>
      </c>
      <c r="K20" s="25">
        <f t="shared" si="4"/>
        <v>929904.5700000001</v>
      </c>
      <c r="L20" s="25">
        <f>SUM(B20:K20)</f>
        <v>9522441.68</v>
      </c>
      <c r="M20"/>
    </row>
    <row r="21" spans="1:13" ht="17.25" customHeight="1">
      <c r="A21" s="26" t="s">
        <v>22</v>
      </c>
      <c r="B21" s="56">
        <f>ROUND((B15+B16)*B7,2)</f>
        <v>599618.84</v>
      </c>
      <c r="C21" s="56">
        <f aca="true" t="shared" si="5" ref="C21:K21">ROUND((C15+C16)*C7,2)</f>
        <v>439216.57</v>
      </c>
      <c r="D21" s="56">
        <f t="shared" si="5"/>
        <v>1542940.98</v>
      </c>
      <c r="E21" s="56">
        <f t="shared" si="5"/>
        <v>1203557.83</v>
      </c>
      <c r="F21" s="56">
        <f t="shared" si="5"/>
        <v>1155248.21</v>
      </c>
      <c r="G21" s="56">
        <f t="shared" si="5"/>
        <v>686873.91</v>
      </c>
      <c r="H21" s="56">
        <f t="shared" si="5"/>
        <v>453461.03</v>
      </c>
      <c r="I21" s="56">
        <f t="shared" si="5"/>
        <v>516803.54</v>
      </c>
      <c r="J21" s="56">
        <f t="shared" si="5"/>
        <v>534467.89</v>
      </c>
      <c r="K21" s="56">
        <f t="shared" si="5"/>
        <v>810438.18</v>
      </c>
      <c r="L21" s="33">
        <f aca="true" t="shared" si="6" ref="L21:L29">SUM(B21:K21)</f>
        <v>7942626.9799999995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151349.14</v>
      </c>
      <c r="C22" s="33">
        <f t="shared" si="7"/>
        <v>75079.96</v>
      </c>
      <c r="D22" s="33">
        <f t="shared" si="7"/>
        <v>114831.97</v>
      </c>
      <c r="E22" s="33">
        <f t="shared" si="7"/>
        <v>143220.18</v>
      </c>
      <c r="F22" s="33">
        <f t="shared" si="7"/>
        <v>217624.4</v>
      </c>
      <c r="G22" s="33">
        <f t="shared" si="7"/>
        <v>128043.31</v>
      </c>
      <c r="H22" s="33">
        <f t="shared" si="7"/>
        <v>35915.95</v>
      </c>
      <c r="I22" s="33">
        <f t="shared" si="7"/>
        <v>77020.98</v>
      </c>
      <c r="J22" s="33">
        <f t="shared" si="7"/>
        <v>187684.19</v>
      </c>
      <c r="K22" s="33">
        <f t="shared" si="7"/>
        <v>88234.67</v>
      </c>
      <c r="L22" s="33">
        <f t="shared" si="6"/>
        <v>1219004.7499999998</v>
      </c>
      <c r="M22"/>
    </row>
    <row r="23" spans="1:13" ht="17.25" customHeight="1">
      <c r="A23" s="27" t="s">
        <v>24</v>
      </c>
      <c r="B23" s="33">
        <v>2503.62</v>
      </c>
      <c r="C23" s="33">
        <v>14980.87</v>
      </c>
      <c r="D23" s="33">
        <v>66192.49</v>
      </c>
      <c r="E23" s="33">
        <v>36363.79</v>
      </c>
      <c r="F23" s="33">
        <v>55643.53</v>
      </c>
      <c r="G23" s="33">
        <v>32328.52</v>
      </c>
      <c r="H23" s="33">
        <v>19512.47</v>
      </c>
      <c r="I23" s="33">
        <v>14754.36</v>
      </c>
      <c r="J23" s="33">
        <v>22264.96</v>
      </c>
      <c r="K23" s="33">
        <v>26261.49</v>
      </c>
      <c r="L23" s="33">
        <f t="shared" si="6"/>
        <v>290806.10000000003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642.62</v>
      </c>
      <c r="C26" s="33">
        <v>432.95</v>
      </c>
      <c r="D26" s="33">
        <v>1410.5</v>
      </c>
      <c r="E26" s="33">
        <v>1132.76</v>
      </c>
      <c r="F26" s="33">
        <v>1168.16</v>
      </c>
      <c r="G26" s="33">
        <v>691.64</v>
      </c>
      <c r="H26" s="33">
        <v>416.62</v>
      </c>
      <c r="I26" s="33">
        <v>498.3</v>
      </c>
      <c r="J26" s="33">
        <v>609.95</v>
      </c>
      <c r="K26" s="33">
        <v>756.99</v>
      </c>
      <c r="L26" s="33">
        <f t="shared" si="6"/>
        <v>7760.49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31096.02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31096.02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24932.01000000001</v>
      </c>
      <c r="C32" s="33">
        <f t="shared" si="8"/>
        <v>193996.93</v>
      </c>
      <c r="D32" s="33">
        <f t="shared" si="8"/>
        <v>430743.29</v>
      </c>
      <c r="E32" s="33">
        <f t="shared" si="8"/>
        <v>-931483</v>
      </c>
      <c r="F32" s="33">
        <f t="shared" si="8"/>
        <v>282803.04</v>
      </c>
      <c r="G32" s="33">
        <f t="shared" si="8"/>
        <v>238992.58999999997</v>
      </c>
      <c r="H32" s="33">
        <f t="shared" si="8"/>
        <v>104527.13</v>
      </c>
      <c r="I32" s="33">
        <f t="shared" si="8"/>
        <v>-461403.76999999996</v>
      </c>
      <c r="J32" s="33">
        <f t="shared" si="8"/>
        <v>258476.34000000003</v>
      </c>
      <c r="K32" s="33">
        <f t="shared" si="8"/>
        <v>406935.12</v>
      </c>
      <c r="L32" s="33">
        <f aca="true" t="shared" si="9" ref="L32:L39">SUM(B32:K32)</f>
        <v>548519.6799999999</v>
      </c>
      <c r="M32"/>
    </row>
    <row r="33" spans="1:13" ht="18.75" customHeight="1">
      <c r="A33" s="27" t="s">
        <v>28</v>
      </c>
      <c r="B33" s="33">
        <f>B34+B35+B36+B37</f>
        <v>-25586</v>
      </c>
      <c r="C33" s="33">
        <f aca="true" t="shared" si="10" ref="C33:K33">C34+C35+C36+C37</f>
        <v>-26853.2</v>
      </c>
      <c r="D33" s="33">
        <f t="shared" si="10"/>
        <v>-84031.2</v>
      </c>
      <c r="E33" s="33">
        <f t="shared" si="10"/>
        <v>-59919.2</v>
      </c>
      <c r="F33" s="33">
        <f t="shared" si="10"/>
        <v>-56584</v>
      </c>
      <c r="G33" s="33">
        <f t="shared" si="10"/>
        <v>-40625.2</v>
      </c>
      <c r="H33" s="33">
        <f t="shared" si="10"/>
        <v>-20288.4</v>
      </c>
      <c r="I33" s="33">
        <f t="shared" si="10"/>
        <v>-25849.21</v>
      </c>
      <c r="J33" s="33">
        <f t="shared" si="10"/>
        <v>-26928</v>
      </c>
      <c r="K33" s="33">
        <f t="shared" si="10"/>
        <v>-48888.4</v>
      </c>
      <c r="L33" s="33">
        <f t="shared" si="9"/>
        <v>-415552.81000000006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-25586</v>
      </c>
      <c r="C34" s="33">
        <f t="shared" si="11"/>
        <v>-26853.2</v>
      </c>
      <c r="D34" s="33">
        <f t="shared" si="11"/>
        <v>-84031.2</v>
      </c>
      <c r="E34" s="33">
        <f t="shared" si="11"/>
        <v>-59919.2</v>
      </c>
      <c r="F34" s="33">
        <f t="shared" si="11"/>
        <v>-56584</v>
      </c>
      <c r="G34" s="33">
        <f t="shared" si="11"/>
        <v>-40625.2</v>
      </c>
      <c r="H34" s="33">
        <f t="shared" si="11"/>
        <v>-20288.4</v>
      </c>
      <c r="I34" s="33">
        <f t="shared" si="11"/>
        <v>-22017.6</v>
      </c>
      <c r="J34" s="33">
        <f t="shared" si="11"/>
        <v>-26928</v>
      </c>
      <c r="K34" s="33">
        <f t="shared" si="11"/>
        <v>-48888.4</v>
      </c>
      <c r="L34" s="33">
        <f t="shared" si="9"/>
        <v>-411721.2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-3831.61</v>
      </c>
      <c r="J37" s="17">
        <v>0</v>
      </c>
      <c r="K37" s="17">
        <v>0</v>
      </c>
      <c r="L37" s="33">
        <f t="shared" si="9"/>
        <v>-3831.61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-1184768.12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-535500</v>
      </c>
      <c r="J38" s="38">
        <f t="shared" si="12"/>
        <v>0</v>
      </c>
      <c r="K38" s="38">
        <f t="shared" si="12"/>
        <v>0</v>
      </c>
      <c r="L38" s="33">
        <f t="shared" si="9"/>
        <v>-1833735.9600000002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157388.6</v>
      </c>
      <c r="C51" s="33">
        <v>220850.13</v>
      </c>
      <c r="D51" s="33">
        <v>514774.49</v>
      </c>
      <c r="E51" s="33">
        <v>313204.32</v>
      </c>
      <c r="F51" s="33">
        <v>339387.04</v>
      </c>
      <c r="G51" s="33">
        <v>279617.79</v>
      </c>
      <c r="H51" s="33">
        <v>131412.78</v>
      </c>
      <c r="I51" s="33">
        <v>99945.44</v>
      </c>
      <c r="J51" s="33">
        <v>285404.34</v>
      </c>
      <c r="K51" s="33">
        <v>455823.52</v>
      </c>
      <c r="L51" s="33">
        <f aca="true" t="shared" si="14" ref="L51:L56">SUM(B51:K51)</f>
        <v>2797808.45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812385.7300000001</v>
      </c>
      <c r="C56" s="41">
        <f t="shared" si="16"/>
        <v>725834.44</v>
      </c>
      <c r="D56" s="41">
        <f t="shared" si="16"/>
        <v>2160840.79</v>
      </c>
      <c r="E56" s="41">
        <f t="shared" si="16"/>
        <v>457235.18999999994</v>
      </c>
      <c r="F56" s="41">
        <f t="shared" si="16"/>
        <v>1717010.43</v>
      </c>
      <c r="G56" s="41">
        <f t="shared" si="16"/>
        <v>1087469.19</v>
      </c>
      <c r="H56" s="41">
        <f t="shared" si="16"/>
        <v>615945.0700000001</v>
      </c>
      <c r="I56" s="41">
        <f t="shared" si="16"/>
        <v>149859.25000000017</v>
      </c>
      <c r="J56" s="41">
        <f t="shared" si="16"/>
        <v>1007541.5800000001</v>
      </c>
      <c r="K56" s="41">
        <f t="shared" si="16"/>
        <v>1336839.69</v>
      </c>
      <c r="L56" s="42">
        <f t="shared" si="14"/>
        <v>10070961.36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812385.73</v>
      </c>
      <c r="C62" s="41">
        <f aca="true" t="shared" si="18" ref="C62:J62">SUM(C63:C74)</f>
        <v>725834.44</v>
      </c>
      <c r="D62" s="41">
        <f t="shared" si="18"/>
        <v>2160840.79</v>
      </c>
      <c r="E62" s="41">
        <f t="shared" si="18"/>
        <v>457235.19</v>
      </c>
      <c r="F62" s="41">
        <f t="shared" si="18"/>
        <v>1717010.43</v>
      </c>
      <c r="G62" s="41">
        <f t="shared" si="18"/>
        <v>1087469.19</v>
      </c>
      <c r="H62" s="41">
        <f t="shared" si="18"/>
        <v>615945.0700000001</v>
      </c>
      <c r="I62" s="41">
        <f>SUM(I63:I79)</f>
        <v>149859.25</v>
      </c>
      <c r="J62" s="41">
        <f t="shared" si="18"/>
        <v>1007541.5800000001</v>
      </c>
      <c r="K62" s="41">
        <f>SUM(K63:K76)</f>
        <v>1336839.69</v>
      </c>
      <c r="L62" s="46">
        <f>SUM(B62:K62)</f>
        <v>10070961.36</v>
      </c>
      <c r="M62" s="40"/>
    </row>
    <row r="63" spans="1:13" ht="18.75" customHeight="1">
      <c r="A63" s="47" t="s">
        <v>45</v>
      </c>
      <c r="B63" s="48">
        <v>812385.73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812385.73</v>
      </c>
      <c r="M63"/>
    </row>
    <row r="64" spans="1:13" ht="18.75" customHeight="1">
      <c r="A64" s="47" t="s">
        <v>54</v>
      </c>
      <c r="B64" s="17">
        <v>0</v>
      </c>
      <c r="C64" s="48">
        <v>627580.6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627580.6</v>
      </c>
      <c r="M64"/>
    </row>
    <row r="65" spans="1:13" ht="18.75" customHeight="1">
      <c r="A65" s="47" t="s">
        <v>55</v>
      </c>
      <c r="B65" s="17">
        <v>0</v>
      </c>
      <c r="C65" s="48">
        <v>98253.84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98253.84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2160840.79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2160840.79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457235.19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457235.19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1717010.43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1717010.43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1087469.19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1087469.19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615945.0700000001</v>
      </c>
      <c r="I70" s="17">
        <v>0</v>
      </c>
      <c r="J70" s="17">
        <v>0</v>
      </c>
      <c r="K70" s="17">
        <v>0</v>
      </c>
      <c r="L70" s="46">
        <f t="shared" si="19"/>
        <v>615945.0700000001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149859.25</v>
      </c>
      <c r="J71" s="17">
        <v>0</v>
      </c>
      <c r="K71" s="17">
        <v>0</v>
      </c>
      <c r="L71" s="46">
        <f t="shared" si="19"/>
        <v>149859.25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1007541.5800000001</v>
      </c>
      <c r="K72" s="17">
        <v>0</v>
      </c>
      <c r="L72" s="46">
        <f t="shared" si="19"/>
        <v>1007541.5800000001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779350.7</v>
      </c>
      <c r="L73" s="46">
        <f t="shared" si="19"/>
        <v>779350.7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557488.99</v>
      </c>
      <c r="L74" s="46">
        <f t="shared" si="19"/>
        <v>557488.99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2023-12-27T15:05:56Z</dcterms:modified>
  <cp:category/>
  <cp:version/>
  <cp:contentType/>
  <cp:contentStatus/>
</cp:coreProperties>
</file>