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<sst xmlns="http://schemas.openxmlformats.org/spreadsheetml/2006/main" count="87" uniqueCount="86">
  <si>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</si>
  <si>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</si>
  <si>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</si>
  <si>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</si>
  <si>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</si>
  <si>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</si>
  <si>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</si>
  <si>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</si>
  <si>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</si>
  <si>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</si>
  <si>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</si>
  <si>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</si>
  <si>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</si>
  <si>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</si>
  <si>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</si>
  <si>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</si>
  <si>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</si>
  <si>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</si>
  <si>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</si>
  <si>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</si>
  <si>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</si>
  <si>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</si>
  <si>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</si>
  <si>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</si>
  <si>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</si>
  <si>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</si>
  <si>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</si>
  <si>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</si>
  <si>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</si>
  <si>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</si>
  <si>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</si>
  <si>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</si>
  <si>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</si>
  <si>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</si>
  <si>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</si>
  <si>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</si>
  <si>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</si>
  <si>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</si>
  <si>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</si>
  <si>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</si>
  <si>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</si>
  <si>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</si>
  <si>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</si>
  <si>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</si>
  <si>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</si>
  <si>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</si>
  <si>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</si>
  <si>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</si>
  <si>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</si>
  <si>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</si>
  <si>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</si>
  <si>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</si>
  <si>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</si>
  <si>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</si>
  <si>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</si>
  <si>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</si>
  <si>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</si>
  <si>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</si>
  <si>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</si>
  <si>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</si>
  <si>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</si>
  <si>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</si>
  <si>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</si>
  <si>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</si>
  <si>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</si>
  <si>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</si>
  <si>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</si>
  <si>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</si>
  <si>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</si>
  <si>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</si>
  <si>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</si>
  <si>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</si>
  <si>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</si>
  <si>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</si>
  <si>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</si>
  <si>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</si>
  <si>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</si>
  <si>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</si>
  <si>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</si>
  <si>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</si>
  <si>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</si>
  <si>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</si>
  <si>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</si>
  <si>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</si>
  <si>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19/12/23 - VENCIMENTO 27/12/23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</si>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</sst>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80193</v>
      </c>
      <c r="C7" s="10">
        <f aca="true" t="shared" si="0" ref="C7:K7">C8+C11</f>
        <v>105767</v>
      </c>
      <c r="D7" s="10">
        <f t="shared" si="0"/>
        <v>312319</v>
      </c>
      <c r="E7" s="10">
        <f t="shared" si="0"/>
        <v>240498</v>
      </c>
      <c r="F7" s="10">
        <f t="shared" si="0"/>
        <v>256754</v>
      </c>
      <c r="G7" s="10">
        <f t="shared" si="0"/>
        <v>142404</v>
      </c>
      <c r="H7" s="10">
        <f t="shared" si="0"/>
        <v>83241</v>
      </c>
      <c r="I7" s="10">
        <f t="shared" si="0"/>
        <v>115846</v>
      </c>
      <c r="J7" s="10">
        <f t="shared" si="0"/>
        <v>115266</v>
      </c>
      <c r="K7" s="10">
        <f t="shared" si="0"/>
        <v>205271</v>
      </c>
      <c r="L7" s="10">
        <f aca="true" t="shared" si="1" ref="L7:L13">SUM(B7:K7)</f>
        <v>1657559</v>
      </c>
      <c r="M7" s="11"/>
    </row>
    <row r="8" spans="1:13" ht="17.25" customHeight="1">
      <c r="A8" s="12" t="s">
        <v>81</v>
      </c>
      <c r="B8" s="13">
        <f>B9+B10</f>
        <v>5473</v>
      </c>
      <c r="C8" s="13">
        <f aca="true" t="shared" si="2" ref="C8:K8">C9+C10</f>
        <v>5700</v>
      </c>
      <c r="D8" s="13">
        <f t="shared" si="2"/>
        <v>17869</v>
      </c>
      <c r="E8" s="13">
        <f t="shared" si="2"/>
        <v>12488</v>
      </c>
      <c r="F8" s="13">
        <f t="shared" si="2"/>
        <v>12082</v>
      </c>
      <c r="G8" s="13">
        <f t="shared" si="2"/>
        <v>8641</v>
      </c>
      <c r="H8" s="13">
        <f t="shared" si="2"/>
        <v>4256</v>
      </c>
      <c r="I8" s="13">
        <f t="shared" si="2"/>
        <v>4745</v>
      </c>
      <c r="J8" s="13">
        <f t="shared" si="2"/>
        <v>6148</v>
      </c>
      <c r="K8" s="13">
        <f t="shared" si="2"/>
        <v>10512</v>
      </c>
      <c r="L8" s="13">
        <f t="shared" si="1"/>
        <v>87914</v>
      </c>
      <c r="M8"/>
    </row>
    <row r="9" spans="1:13" ht="17.25" customHeight="1">
      <c r="A9" s="14" t="s">
        <v>18</v>
      </c>
      <c r="B9" s="15">
        <v>5469</v>
      </c>
      <c r="C9" s="15">
        <v>5700</v>
      </c>
      <c r="D9" s="15">
        <v>17869</v>
      </c>
      <c r="E9" s="15">
        <v>12488</v>
      </c>
      <c r="F9" s="15">
        <v>12082</v>
      </c>
      <c r="G9" s="15">
        <v>8641</v>
      </c>
      <c r="H9" s="15">
        <v>4171</v>
      </c>
      <c r="I9" s="15">
        <v>4745</v>
      </c>
      <c r="J9" s="15">
        <v>6148</v>
      </c>
      <c r="K9" s="15">
        <v>10512</v>
      </c>
      <c r="L9" s="13">
        <f t="shared" si="1"/>
        <v>87825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85</v>
      </c>
      <c r="I10" s="15">
        <v>0</v>
      </c>
      <c r="J10" s="15">
        <v>0</v>
      </c>
      <c r="K10" s="15">
        <v>0</v>
      </c>
      <c r="L10" s="13">
        <f t="shared" si="1"/>
        <v>89</v>
      </c>
      <c r="M10"/>
    </row>
    <row r="11" spans="1:13" ht="17.25" customHeight="1">
      <c r="A11" s="12" t="s">
        <v>70</v>
      </c>
      <c r="B11" s="15">
        <v>74720</v>
      </c>
      <c r="C11" s="15">
        <v>100067</v>
      </c>
      <c r="D11" s="15">
        <v>294450</v>
      </c>
      <c r="E11" s="15">
        <v>228010</v>
      </c>
      <c r="F11" s="15">
        <v>244672</v>
      </c>
      <c r="G11" s="15">
        <v>133763</v>
      </c>
      <c r="H11" s="15">
        <v>78985</v>
      </c>
      <c r="I11" s="15">
        <v>111101</v>
      </c>
      <c r="J11" s="15">
        <v>109118</v>
      </c>
      <c r="K11" s="15">
        <v>194759</v>
      </c>
      <c r="L11" s="13">
        <f t="shared" si="1"/>
        <v>1569645</v>
      </c>
      <c r="M11" s="60"/>
    </row>
    <row r="12" spans="1:13" ht="17.25" customHeight="1">
      <c r="A12" s="14" t="s">
        <v>83</v>
      </c>
      <c r="B12" s="15">
        <v>8991</v>
      </c>
      <c r="C12" s="15">
        <v>7923</v>
      </c>
      <c r="D12" s="15">
        <v>27045</v>
      </c>
      <c r="E12" s="15">
        <v>23447</v>
      </c>
      <c r="F12" s="15">
        <v>21170</v>
      </c>
      <c r="G12" s="15">
        <v>13255</v>
      </c>
      <c r="H12" s="15">
        <v>7483</v>
      </c>
      <c r="I12" s="15">
        <v>6099</v>
      </c>
      <c r="J12" s="15">
        <v>8429</v>
      </c>
      <c r="K12" s="15">
        <v>12949</v>
      </c>
      <c r="L12" s="13">
        <f t="shared" si="1"/>
        <v>136791</v>
      </c>
      <c r="M12" s="60"/>
    </row>
    <row r="13" spans="1:13" ht="17.25" customHeight="1">
      <c r="A13" s="14" t="s">
        <v>71</v>
      </c>
      <c r="B13" s="15">
        <f>+B11-B12</f>
        <v>65729</v>
      </c>
      <c r="C13" s="15">
        <f aca="true" t="shared" si="3" ref="C13:K13">+C11-C12</f>
        <v>92144</v>
      </c>
      <c r="D13" s="15">
        <f t="shared" si="3"/>
        <v>267405</v>
      </c>
      <c r="E13" s="15">
        <f t="shared" si="3"/>
        <v>204563</v>
      </c>
      <c r="F13" s="15">
        <f t="shared" si="3"/>
        <v>223502</v>
      </c>
      <c r="G13" s="15">
        <f t="shared" si="3"/>
        <v>120508</v>
      </c>
      <c r="H13" s="15">
        <f t="shared" si="3"/>
        <v>71502</v>
      </c>
      <c r="I13" s="15">
        <f t="shared" si="3"/>
        <v>105002</v>
      </c>
      <c r="J13" s="15">
        <f t="shared" si="3"/>
        <v>100689</v>
      </c>
      <c r="K13" s="15">
        <f t="shared" si="3"/>
        <v>181810</v>
      </c>
      <c r="L13" s="13">
        <f t="shared" si="1"/>
        <v>1432854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1.272003128962437</v>
      </c>
      <c r="C18" s="22">
        <v>1.175467279658834</v>
      </c>
      <c r="D18" s="22">
        <v>1.082077008060675</v>
      </c>
      <c r="E18" s="22">
        <v>1.1223651607978</v>
      </c>
      <c r="F18" s="22">
        <v>1.210086602423408</v>
      </c>
      <c r="G18" s="22">
        <v>1.190312738650859</v>
      </c>
      <c r="H18" s="22">
        <v>1.092382958691211</v>
      </c>
      <c r="I18" s="22">
        <v>1.158014363024373</v>
      </c>
      <c r="J18" s="22">
        <v>1.326539937304055</v>
      </c>
      <c r="K18" s="22">
        <v>1.119339771977046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783874.96</v>
      </c>
      <c r="C20" s="25">
        <f aca="true" t="shared" si="4" ref="C20:K20">SUM(C21:C30)</f>
        <v>530172.9299999999</v>
      </c>
      <c r="D20" s="25">
        <f t="shared" si="4"/>
        <v>1731518.68</v>
      </c>
      <c r="E20" s="25">
        <f t="shared" si="4"/>
        <v>1384847.97</v>
      </c>
      <c r="F20" s="25">
        <f t="shared" si="4"/>
        <v>1426092.12</v>
      </c>
      <c r="G20" s="25">
        <f t="shared" si="4"/>
        <v>852987.32</v>
      </c>
      <c r="H20" s="25">
        <f t="shared" si="4"/>
        <v>506030.6099999999</v>
      </c>
      <c r="I20" s="25">
        <f t="shared" si="4"/>
        <v>609282.3500000002</v>
      </c>
      <c r="J20" s="25">
        <f t="shared" si="4"/>
        <v>753767.23</v>
      </c>
      <c r="K20" s="25">
        <f t="shared" si="4"/>
        <v>922958.57</v>
      </c>
      <c r="L20" s="25">
        <f>SUM(B20:K20)</f>
        <v>9501532.740000002</v>
      </c>
      <c r="M20"/>
    </row>
    <row r="21" spans="1:13" ht="17.25" customHeight="1">
      <c r="A21" s="26" t="s">
        <v>22</v>
      </c>
      <c r="B21" s="56">
        <f>ROUND((B15+B16)*B7,2)</f>
        <v>587566.09</v>
      </c>
      <c r="C21" s="56">
        <f aca="true" t="shared" si="5" ref="C21:K21">ROUND((C15+C16)*C7,2)</f>
        <v>436320.61</v>
      </c>
      <c r="D21" s="56">
        <f t="shared" si="5"/>
        <v>1533455.06</v>
      </c>
      <c r="E21" s="56">
        <f t="shared" si="5"/>
        <v>1196092.75</v>
      </c>
      <c r="F21" s="56">
        <f t="shared" si="5"/>
        <v>1128279.78</v>
      </c>
      <c r="G21" s="56">
        <f t="shared" si="5"/>
        <v>688081.89</v>
      </c>
      <c r="H21" s="56">
        <f t="shared" si="5"/>
        <v>443050.22</v>
      </c>
      <c r="I21" s="56">
        <f t="shared" si="5"/>
        <v>511216.81</v>
      </c>
      <c r="J21" s="56">
        <f t="shared" si="5"/>
        <v>547813.19</v>
      </c>
      <c r="K21" s="56">
        <f t="shared" si="5"/>
        <v>796656.75</v>
      </c>
      <c r="L21" s="33">
        <f aca="true" t="shared" si="6" ref="L21:L29">SUM(B21:K21)</f>
        <v>7868533.1499999985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159819.81</v>
      </c>
      <c r="C22" s="33">
        <f t="shared" si="7"/>
        <v>76559.99</v>
      </c>
      <c r="D22" s="33">
        <f t="shared" si="7"/>
        <v>125861.4</v>
      </c>
      <c r="E22" s="33">
        <f t="shared" si="7"/>
        <v>146360.08</v>
      </c>
      <c r="F22" s="33">
        <f t="shared" si="7"/>
        <v>237036.47</v>
      </c>
      <c r="G22" s="33">
        <f t="shared" si="7"/>
        <v>130950.75</v>
      </c>
      <c r="H22" s="33">
        <f t="shared" si="7"/>
        <v>40930.29</v>
      </c>
      <c r="I22" s="33">
        <f t="shared" si="7"/>
        <v>80779.6</v>
      </c>
      <c r="J22" s="33">
        <f t="shared" si="7"/>
        <v>178882.88</v>
      </c>
      <c r="K22" s="33">
        <f t="shared" si="7"/>
        <v>95072.83</v>
      </c>
      <c r="L22" s="33">
        <f t="shared" si="6"/>
        <v>1272254.1</v>
      </c>
      <c r="M22"/>
    </row>
    <row r="23" spans="1:13" ht="17.25" customHeight="1">
      <c r="A23" s="27" t="s">
        <v>24</v>
      </c>
      <c r="B23" s="33">
        <v>2533.47</v>
      </c>
      <c r="C23" s="33">
        <v>14732.22</v>
      </c>
      <c r="D23" s="33">
        <v>66067.43</v>
      </c>
      <c r="E23" s="33">
        <v>36821.47</v>
      </c>
      <c r="F23" s="33">
        <v>55087.35</v>
      </c>
      <c r="G23" s="33">
        <v>32718.38</v>
      </c>
      <c r="H23" s="33">
        <v>19524.34</v>
      </c>
      <c r="I23" s="33">
        <v>14601.8</v>
      </c>
      <c r="J23" s="33">
        <v>22417.52</v>
      </c>
      <c r="K23" s="33">
        <v>26261.49</v>
      </c>
      <c r="L23" s="33">
        <f t="shared" si="6"/>
        <v>290765.47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432.95</v>
      </c>
      <c r="D26" s="33">
        <v>1413.23</v>
      </c>
      <c r="E26" s="33">
        <v>1130.04</v>
      </c>
      <c r="F26" s="33">
        <v>1165.43</v>
      </c>
      <c r="G26" s="33">
        <v>697.08</v>
      </c>
      <c r="H26" s="33">
        <v>413.89</v>
      </c>
      <c r="I26" s="33">
        <v>498.3</v>
      </c>
      <c r="J26" s="33">
        <v>615.39</v>
      </c>
      <c r="K26" s="33">
        <v>754.26</v>
      </c>
      <c r="L26" s="33">
        <f t="shared" si="6"/>
        <v>7760.470000000001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31072.21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31072.21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-130934.19</v>
      </c>
      <c r="C32" s="33">
        <f t="shared" si="8"/>
        <v>-25080</v>
      </c>
      <c r="D32" s="33">
        <f t="shared" si="8"/>
        <v>-78623.6</v>
      </c>
      <c r="E32" s="33">
        <f t="shared" si="8"/>
        <v>-60715.32000000011</v>
      </c>
      <c r="F32" s="33">
        <f t="shared" si="8"/>
        <v>-53160.8</v>
      </c>
      <c r="G32" s="33">
        <f t="shared" si="8"/>
        <v>-38020.4</v>
      </c>
      <c r="H32" s="33">
        <f t="shared" si="8"/>
        <v>-24949.65</v>
      </c>
      <c r="I32" s="33">
        <f t="shared" si="8"/>
        <v>-29178.29</v>
      </c>
      <c r="J32" s="33">
        <f t="shared" si="8"/>
        <v>-27051.2</v>
      </c>
      <c r="K32" s="33">
        <f t="shared" si="8"/>
        <v>-46252.8</v>
      </c>
      <c r="L32" s="33">
        <f aca="true" t="shared" si="9" ref="L32:L39">SUM(B32:K32)</f>
        <v>-513966.2500000001</v>
      </c>
      <c r="M32"/>
    </row>
    <row r="33" spans="1:13" ht="18.75" customHeight="1">
      <c r="A33" s="27" t="s">
        <v>28</v>
      </c>
      <c r="B33" s="33">
        <f>B34+B35+B36+B37</f>
        <v>-24063.6</v>
      </c>
      <c r="C33" s="33">
        <f aca="true" t="shared" si="10" ref="C33:K33">C34+C35+C36+C37</f>
        <v>-25080</v>
      </c>
      <c r="D33" s="33">
        <f t="shared" si="10"/>
        <v>-78623.6</v>
      </c>
      <c r="E33" s="33">
        <f t="shared" si="10"/>
        <v>-54947.2</v>
      </c>
      <c r="F33" s="33">
        <f t="shared" si="10"/>
        <v>-53160.8</v>
      </c>
      <c r="G33" s="33">
        <f t="shared" si="10"/>
        <v>-38020.4</v>
      </c>
      <c r="H33" s="33">
        <f t="shared" si="10"/>
        <v>-18352.4</v>
      </c>
      <c r="I33" s="33">
        <f t="shared" si="10"/>
        <v>-29178.29</v>
      </c>
      <c r="J33" s="33">
        <f t="shared" si="10"/>
        <v>-27051.2</v>
      </c>
      <c r="K33" s="33">
        <f t="shared" si="10"/>
        <v>-46252.8</v>
      </c>
      <c r="L33" s="33">
        <f t="shared" si="9"/>
        <v>-394730.29000000004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-24063.6</v>
      </c>
      <c r="C34" s="33">
        <f t="shared" si="11"/>
        <v>-25080</v>
      </c>
      <c r="D34" s="33">
        <f t="shared" si="11"/>
        <v>-78623.6</v>
      </c>
      <c r="E34" s="33">
        <f t="shared" si="11"/>
        <v>-54947.2</v>
      </c>
      <c r="F34" s="33">
        <f t="shared" si="11"/>
        <v>-53160.8</v>
      </c>
      <c r="G34" s="33">
        <f t="shared" si="11"/>
        <v>-38020.4</v>
      </c>
      <c r="H34" s="33">
        <f t="shared" si="11"/>
        <v>-18352.4</v>
      </c>
      <c r="I34" s="33">
        <f t="shared" si="11"/>
        <v>-20878</v>
      </c>
      <c r="J34" s="33">
        <f t="shared" si="11"/>
        <v>-27051.2</v>
      </c>
      <c r="K34" s="33">
        <f t="shared" si="11"/>
        <v>-46252.8</v>
      </c>
      <c r="L34" s="33">
        <f t="shared" si="9"/>
        <v>-386430.00000000006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-8300.29</v>
      </c>
      <c r="J37" s="17">
        <v>0</v>
      </c>
      <c r="K37" s="17">
        <v>0</v>
      </c>
      <c r="L37" s="33">
        <f t="shared" si="9"/>
        <v>-8300.29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652940.77</v>
      </c>
      <c r="C56" s="41">
        <f t="shared" si="16"/>
        <v>505092.92999999993</v>
      </c>
      <c r="D56" s="41">
        <f t="shared" si="16"/>
        <v>1652895.0799999998</v>
      </c>
      <c r="E56" s="41">
        <f t="shared" si="16"/>
        <v>1324132.65</v>
      </c>
      <c r="F56" s="41">
        <f t="shared" si="16"/>
        <v>1372931.32</v>
      </c>
      <c r="G56" s="41">
        <f t="shared" si="16"/>
        <v>814966.9199999999</v>
      </c>
      <c r="H56" s="41">
        <f t="shared" si="16"/>
        <v>481080.9599999999</v>
      </c>
      <c r="I56" s="41">
        <f t="shared" si="16"/>
        <v>580104.0600000002</v>
      </c>
      <c r="J56" s="41">
        <f t="shared" si="16"/>
        <v>726716.03</v>
      </c>
      <c r="K56" s="41">
        <f t="shared" si="16"/>
        <v>876705.7699999999</v>
      </c>
      <c r="L56" s="42">
        <f t="shared" si="14"/>
        <v>8987566.49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652940.77</v>
      </c>
      <c r="C62" s="41">
        <f aca="true" t="shared" si="18" ref="C62:J62">SUM(C63:C74)</f>
        <v>505092.93</v>
      </c>
      <c r="D62" s="41">
        <f t="shared" si="18"/>
        <v>1652895.08</v>
      </c>
      <c r="E62" s="41">
        <f t="shared" si="18"/>
        <v>1324132.65</v>
      </c>
      <c r="F62" s="41">
        <f t="shared" si="18"/>
        <v>1372931.32</v>
      </c>
      <c r="G62" s="41">
        <f t="shared" si="18"/>
        <v>814966.92</v>
      </c>
      <c r="H62" s="41">
        <f t="shared" si="18"/>
        <v>481080.96</v>
      </c>
      <c r="I62" s="41">
        <f>SUM(I63:I79)</f>
        <v>580104.06</v>
      </c>
      <c r="J62" s="41">
        <f t="shared" si="18"/>
        <v>726716.03</v>
      </c>
      <c r="K62" s="41">
        <f>SUM(K63:K76)</f>
        <v>876705.77</v>
      </c>
      <c r="L62" s="46">
        <f>SUM(B62:K62)</f>
        <v>8987566.49</v>
      </c>
      <c r="M62" s="40"/>
    </row>
    <row r="63" spans="1:13" ht="18.75" customHeight="1">
      <c r="A63" s="47" t="s">
        <v>46</v>
      </c>
      <c r="B63" s="48">
        <v>652940.77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652940.77</v>
      </c>
      <c r="M63"/>
    </row>
    <row r="64" spans="1:13" ht="18.75" customHeight="1">
      <c r="A64" s="47" t="s">
        <v>55</v>
      </c>
      <c r="B64" s="17">
        <v>0</v>
      </c>
      <c r="C64" s="48">
        <v>442309.88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442309.88</v>
      </c>
      <c r="M64"/>
    </row>
    <row r="65" spans="1:13" ht="18.75" customHeight="1">
      <c r="A65" s="47" t="s">
        <v>56</v>
      </c>
      <c r="B65" s="17">
        <v>0</v>
      </c>
      <c r="C65" s="48">
        <v>62783.05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62783.05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1652895.08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1652895.08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1324132.65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1324132.65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1372931.32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1372931.32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814966.92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814966.92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481080.96</v>
      </c>
      <c r="I70" s="17">
        <v>0</v>
      </c>
      <c r="J70" s="17">
        <v>0</v>
      </c>
      <c r="K70" s="17">
        <v>0</v>
      </c>
      <c r="L70" s="46">
        <f t="shared" si="19"/>
        <v>481080.96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580104.06</v>
      </c>
      <c r="J71" s="17">
        <v>0</v>
      </c>
      <c r="K71" s="17">
        <v>0</v>
      </c>
      <c r="L71" s="46">
        <f t="shared" si="19"/>
        <v>580104.06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726716.03</v>
      </c>
      <c r="K72" s="17">
        <v>0</v>
      </c>
      <c r="L72" s="46">
        <f t="shared" si="19"/>
        <v>726716.03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507524.97</v>
      </c>
      <c r="L73" s="46">
        <f t="shared" si="19"/>
        <v>507524.97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369180.8</v>
      </c>
      <c r="L74" s="46">
        <f t="shared" si="19"/>
        <v>369180.8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2023-12-26T16:36:20Z</dcterms:modified>
  <cp:category/>
  <cp:version/>
  <cp:contentType/>
  <cp:contentStatus/>
</cp:coreProperties>
</file>