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<sst xmlns="http://schemas.openxmlformats.org/spreadsheetml/2006/main" count="87" uniqueCount="86">
  <si>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</si>
  <si>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</si>
  <si>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</si>
  <si>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</si>
  <si>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</si>
  <si>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</si>
  <si>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</si>
  <si>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</si>
  <si>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</si>
  <si>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</si>
  <si>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</si>
  <si>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</si>
  <si>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</si>
  <si>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</si>
  <si>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</si>
  <si>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</si>
  <si>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</si>
  <si>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</si>
  <si>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</si>
  <si>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</si>
  <si>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</si>
  <si>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</si>
  <si>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</si>
  <si>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</si>
  <si>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</si>
  <si>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</si>
  <si>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</si>
  <si>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</si>
  <si>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</si>
  <si>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</si>
  <si>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</si>
  <si>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</si>
  <si>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</si>
  <si>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</si>
  <si>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</si>
  <si>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</si>
  <si>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</si>
  <si>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</si>
  <si>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</si>
  <si>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</si>
  <si>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</si>
  <si>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</si>
  <si>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</si>
  <si>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</si>
  <si>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</si>
  <si>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</si>
  <si>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</si>
  <si>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</si>
  <si>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</si>
  <si>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</si>
  <si>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</si>
  <si>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</si>
  <si>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</si>
  <si>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</si>
  <si>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</si>
  <si>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</si>
  <si>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</si>
  <si>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</si>
  <si>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</si>
  <si>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</si>
  <si>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</si>
  <si>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</si>
  <si>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</si>
  <si>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</si>
  <si>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</si>
  <si>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</si>
  <si>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</si>
  <si>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</si>
  <si>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</si>
  <si>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</si>
  <si>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</si>
  <si>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</si>
  <si>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</si>
  <si>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</si>
  <si>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</si>
  <si>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</si>
  <si>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</si>
  <si>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</si>
  <si>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</si>
  <si>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</si>
  <si>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</si>
  <si>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</si>
  <si>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</si>
  <si>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OPERAÇÃO 16/12/23 - VENCIMENTO 22/12/23</t>
  </si>
  <si>
    <t>4.9. Remuneração Veículos Elétricos</t>
  </si>
  <si>
    <t>1.2.1. Idosos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</si>
</sst>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3" sqref="A13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47886</v>
      </c>
      <c r="C7" s="10">
        <f aca="true" t="shared" si="0" ref="C7:K7">C8+C11</f>
        <v>64317</v>
      </c>
      <c r="D7" s="10">
        <f t="shared" si="0"/>
        <v>200606</v>
      </c>
      <c r="E7" s="10">
        <f t="shared" si="0"/>
        <v>154840</v>
      </c>
      <c r="F7" s="10">
        <f t="shared" si="0"/>
        <v>173405</v>
      </c>
      <c r="G7" s="10">
        <f t="shared" si="0"/>
        <v>82003</v>
      </c>
      <c r="H7" s="10">
        <f t="shared" si="0"/>
        <v>44369</v>
      </c>
      <c r="I7" s="10">
        <f t="shared" si="0"/>
        <v>75087</v>
      </c>
      <c r="J7" s="10">
        <f t="shared" si="0"/>
        <v>49017</v>
      </c>
      <c r="K7" s="10">
        <f t="shared" si="0"/>
        <v>134203</v>
      </c>
      <c r="L7" s="10">
        <f aca="true" t="shared" si="1" ref="L7:L13">SUM(B7:K7)</f>
        <v>1025733</v>
      </c>
      <c r="M7" s="11"/>
    </row>
    <row r="8" spans="1:13" ht="17.25" customHeight="1">
      <c r="A8" s="12" t="s">
        <v>81</v>
      </c>
      <c r="B8" s="13">
        <f>B9+B10</f>
        <v>4289</v>
      </c>
      <c r="C8" s="13">
        <f aca="true" t="shared" si="2" ref="C8:K8">C9+C10</f>
        <v>4439</v>
      </c>
      <c r="D8" s="13">
        <f t="shared" si="2"/>
        <v>14908</v>
      </c>
      <c r="E8" s="13">
        <f t="shared" si="2"/>
        <v>11039</v>
      </c>
      <c r="F8" s="13">
        <f t="shared" si="2"/>
        <v>10484</v>
      </c>
      <c r="G8" s="13">
        <f t="shared" si="2"/>
        <v>6319</v>
      </c>
      <c r="H8" s="13">
        <f t="shared" si="2"/>
        <v>2995</v>
      </c>
      <c r="I8" s="13">
        <f t="shared" si="2"/>
        <v>3741</v>
      </c>
      <c r="J8" s="13">
        <f t="shared" si="2"/>
        <v>3105</v>
      </c>
      <c r="K8" s="13">
        <f t="shared" si="2"/>
        <v>8312</v>
      </c>
      <c r="L8" s="13">
        <f t="shared" si="1"/>
        <v>69631</v>
      </c>
      <c r="M8"/>
    </row>
    <row r="9" spans="1:13" ht="17.25" customHeight="1">
      <c r="A9" s="14" t="s">
        <v>18</v>
      </c>
      <c r="B9" s="15">
        <v>4288</v>
      </c>
      <c r="C9" s="15">
        <v>4439</v>
      </c>
      <c r="D9" s="15">
        <v>14908</v>
      </c>
      <c r="E9" s="15">
        <v>11039</v>
      </c>
      <c r="F9" s="15">
        <v>10484</v>
      </c>
      <c r="G9" s="15">
        <v>6319</v>
      </c>
      <c r="H9" s="15">
        <v>2865</v>
      </c>
      <c r="I9" s="15">
        <v>3741</v>
      </c>
      <c r="J9" s="15">
        <v>3105</v>
      </c>
      <c r="K9" s="15">
        <v>8312</v>
      </c>
      <c r="L9" s="13">
        <f t="shared" si="1"/>
        <v>69500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130</v>
      </c>
      <c r="I10" s="15">
        <v>0</v>
      </c>
      <c r="J10" s="15">
        <v>0</v>
      </c>
      <c r="K10" s="15">
        <v>0</v>
      </c>
      <c r="L10" s="13">
        <f t="shared" si="1"/>
        <v>131</v>
      </c>
      <c r="M10"/>
    </row>
    <row r="11" spans="1:13" ht="17.25" customHeight="1">
      <c r="A11" s="12" t="s">
        <v>70</v>
      </c>
      <c r="B11" s="15">
        <v>43597</v>
      </c>
      <c r="C11" s="15">
        <v>59878</v>
      </c>
      <c r="D11" s="15">
        <v>185698</v>
      </c>
      <c r="E11" s="15">
        <v>143801</v>
      </c>
      <c r="F11" s="15">
        <v>162921</v>
      </c>
      <c r="G11" s="15">
        <v>75684</v>
      </c>
      <c r="H11" s="15">
        <v>41374</v>
      </c>
      <c r="I11" s="15">
        <v>71346</v>
      </c>
      <c r="J11" s="15">
        <v>45912</v>
      </c>
      <c r="K11" s="15">
        <v>125891</v>
      </c>
      <c r="L11" s="13">
        <f t="shared" si="1"/>
        <v>956102</v>
      </c>
      <c r="M11" s="60"/>
    </row>
    <row r="12" spans="1:13" ht="17.25" customHeight="1">
      <c r="A12" s="14" t="s">
        <v>85</v>
      </c>
      <c r="B12" s="15">
        <v>5235</v>
      </c>
      <c r="C12" s="15">
        <v>4749</v>
      </c>
      <c r="D12" s="15">
        <v>16280</v>
      </c>
      <c r="E12" s="15">
        <v>14795</v>
      </c>
      <c r="F12" s="15">
        <v>14600</v>
      </c>
      <c r="G12" s="15">
        <v>7635</v>
      </c>
      <c r="H12" s="15">
        <v>3933</v>
      </c>
      <c r="I12" s="15">
        <v>3859</v>
      </c>
      <c r="J12" s="15">
        <v>3614</v>
      </c>
      <c r="K12" s="15">
        <v>7869</v>
      </c>
      <c r="L12" s="13">
        <f t="shared" si="1"/>
        <v>82569</v>
      </c>
      <c r="M12" s="60"/>
    </row>
    <row r="13" spans="1:13" ht="17.25" customHeight="1">
      <c r="A13" s="14" t="s">
        <v>71</v>
      </c>
      <c r="B13" s="15">
        <f>+B11-B12</f>
        <v>38362</v>
      </c>
      <c r="C13" s="15">
        <f aca="true" t="shared" si="3" ref="C13:K13">+C11-C12</f>
        <v>55129</v>
      </c>
      <c r="D13" s="15">
        <f t="shared" si="3"/>
        <v>169418</v>
      </c>
      <c r="E13" s="15">
        <f t="shared" si="3"/>
        <v>129006</v>
      </c>
      <c r="F13" s="15">
        <f t="shared" si="3"/>
        <v>148321</v>
      </c>
      <c r="G13" s="15">
        <f t="shared" si="3"/>
        <v>68049</v>
      </c>
      <c r="H13" s="15">
        <f t="shared" si="3"/>
        <v>37441</v>
      </c>
      <c r="I13" s="15">
        <f t="shared" si="3"/>
        <v>67487</v>
      </c>
      <c r="J13" s="15">
        <f t="shared" si="3"/>
        <v>42298</v>
      </c>
      <c r="K13" s="15">
        <f t="shared" si="3"/>
        <v>118022</v>
      </c>
      <c r="L13" s="13">
        <f t="shared" si="1"/>
        <v>873533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1.225995544741614</v>
      </c>
      <c r="C18" s="22">
        <v>1.149169089147761</v>
      </c>
      <c r="D18" s="22">
        <v>1.051871374273381</v>
      </c>
      <c r="E18" s="22">
        <v>1.107009095955675</v>
      </c>
      <c r="F18" s="22">
        <v>1.204045917597095</v>
      </c>
      <c r="G18" s="22">
        <v>1.135581315439225</v>
      </c>
      <c r="H18" s="22">
        <v>1.057168247761658</v>
      </c>
      <c r="I18" s="22">
        <v>1.105897880077752</v>
      </c>
      <c r="J18" s="22">
        <v>1.314116672639196</v>
      </c>
      <c r="K18" s="22">
        <v>1.08906292781654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466308.27999999997</v>
      </c>
      <c r="C20" s="25">
        <f aca="true" t="shared" si="4" ref="C20:K20">SUM(C21:C30)</f>
        <v>316194.93999999994</v>
      </c>
      <c r="D20" s="25">
        <f t="shared" si="4"/>
        <v>1084492.35</v>
      </c>
      <c r="E20" s="25">
        <f t="shared" si="4"/>
        <v>886717.1</v>
      </c>
      <c r="F20" s="25">
        <f t="shared" si="4"/>
        <v>957828.2999999999</v>
      </c>
      <c r="G20" s="25">
        <f t="shared" si="4"/>
        <v>469653.82999999996</v>
      </c>
      <c r="H20" s="25">
        <f t="shared" si="4"/>
        <v>262004.82</v>
      </c>
      <c r="I20" s="25">
        <f t="shared" si="4"/>
        <v>378413.1699999999</v>
      </c>
      <c r="J20" s="25">
        <f t="shared" si="4"/>
        <v>320769.93999999994</v>
      </c>
      <c r="K20" s="25">
        <f t="shared" si="4"/>
        <v>590210.2100000001</v>
      </c>
      <c r="L20" s="25">
        <f>SUM(B20:K20)</f>
        <v>5732592.94</v>
      </c>
      <c r="M20"/>
    </row>
    <row r="21" spans="1:13" ht="17.25" customHeight="1">
      <c r="A21" s="26" t="s">
        <v>22</v>
      </c>
      <c r="B21" s="56">
        <f>ROUND((B15+B16)*B7,2)</f>
        <v>350855.93</v>
      </c>
      <c r="C21" s="56">
        <f aca="true" t="shared" si="5" ref="C21:K21">ROUND((C15+C16)*C7,2)</f>
        <v>265326.92</v>
      </c>
      <c r="D21" s="56">
        <f t="shared" si="5"/>
        <v>984955.4</v>
      </c>
      <c r="E21" s="56">
        <f t="shared" si="5"/>
        <v>770081.26</v>
      </c>
      <c r="F21" s="56">
        <f t="shared" si="5"/>
        <v>762010.93</v>
      </c>
      <c r="G21" s="56">
        <f t="shared" si="5"/>
        <v>396230.3</v>
      </c>
      <c r="H21" s="56">
        <f t="shared" si="5"/>
        <v>236154</v>
      </c>
      <c r="I21" s="56">
        <f t="shared" si="5"/>
        <v>331351.42</v>
      </c>
      <c r="J21" s="56">
        <f t="shared" si="5"/>
        <v>232958.19</v>
      </c>
      <c r="K21" s="56">
        <f t="shared" si="5"/>
        <v>520841.84</v>
      </c>
      <c r="L21" s="33">
        <f aca="true" t="shared" si="6" ref="L21:L29">SUM(B21:K21)</f>
        <v>4850766.1899999995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79291.88</v>
      </c>
      <c r="C22" s="33">
        <f t="shared" si="7"/>
        <v>39578.57</v>
      </c>
      <c r="D22" s="33">
        <f t="shared" si="7"/>
        <v>51090.99</v>
      </c>
      <c r="E22" s="33">
        <f t="shared" si="7"/>
        <v>82405.7</v>
      </c>
      <c r="F22" s="33">
        <f t="shared" si="7"/>
        <v>155485.22</v>
      </c>
      <c r="G22" s="33">
        <f t="shared" si="7"/>
        <v>53721.43</v>
      </c>
      <c r="H22" s="33">
        <f t="shared" si="7"/>
        <v>13500.51</v>
      </c>
      <c r="I22" s="33">
        <f t="shared" si="7"/>
        <v>35089.41</v>
      </c>
      <c r="J22" s="33">
        <f t="shared" si="7"/>
        <v>73176.05</v>
      </c>
      <c r="K22" s="33">
        <f t="shared" si="7"/>
        <v>46387.7</v>
      </c>
      <c r="L22" s="33">
        <f t="shared" si="6"/>
        <v>629727.46</v>
      </c>
      <c r="M22"/>
    </row>
    <row r="23" spans="1:13" ht="17.25" customHeight="1">
      <c r="A23" s="27" t="s">
        <v>24</v>
      </c>
      <c r="B23" s="33">
        <v>2187.91</v>
      </c>
      <c r="C23" s="33">
        <v>8764.74</v>
      </c>
      <c r="D23" s="33">
        <v>42362.91</v>
      </c>
      <c r="E23" s="33">
        <v>28672.81</v>
      </c>
      <c r="F23" s="33">
        <v>34608.23</v>
      </c>
      <c r="G23" s="33">
        <v>18574.72</v>
      </c>
      <c r="H23" s="33">
        <v>9908.96</v>
      </c>
      <c r="I23" s="33">
        <v>9312.7</v>
      </c>
      <c r="J23" s="33">
        <v>10194.45</v>
      </c>
      <c r="K23" s="33">
        <v>18026.78</v>
      </c>
      <c r="L23" s="33">
        <f t="shared" si="6"/>
        <v>182614.21000000002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585.44</v>
      </c>
      <c r="C26" s="33">
        <v>397.55</v>
      </c>
      <c r="D26" s="33">
        <v>1361.49</v>
      </c>
      <c r="E26" s="33">
        <v>1113.7</v>
      </c>
      <c r="F26" s="33">
        <v>1200.83</v>
      </c>
      <c r="G26" s="33">
        <v>588.16</v>
      </c>
      <c r="H26" s="33">
        <v>329.48</v>
      </c>
      <c r="I26" s="33">
        <v>473.8</v>
      </c>
      <c r="J26" s="33">
        <v>403</v>
      </c>
      <c r="K26" s="33">
        <v>740.65</v>
      </c>
      <c r="L26" s="33">
        <f t="shared" si="6"/>
        <v>7194.099999999999</v>
      </c>
      <c r="M26" s="60"/>
    </row>
    <row r="27" spans="1:13" ht="17.25" customHeight="1">
      <c r="A27" s="27" t="s">
        <v>74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375.82</v>
      </c>
      <c r="H27" s="33">
        <v>233.1</v>
      </c>
      <c r="I27" s="33">
        <v>283.54</v>
      </c>
      <c r="J27" s="33">
        <v>341.74</v>
      </c>
      <c r="K27" s="33">
        <v>460.78</v>
      </c>
      <c r="L27" s="33">
        <f t="shared" si="6"/>
        <v>4363.86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108.72</v>
      </c>
      <c r="I28" s="33">
        <v>132.25</v>
      </c>
      <c r="J28" s="33">
        <v>156.41</v>
      </c>
      <c r="K28" s="33">
        <v>212.36</v>
      </c>
      <c r="L28" s="33">
        <f t="shared" si="6"/>
        <v>2002.7800000000002</v>
      </c>
      <c r="M28" s="60"/>
    </row>
    <row r="29" spans="1:13" ht="17.25" customHeight="1">
      <c r="A29" s="27" t="s">
        <v>84</v>
      </c>
      <c r="B29" s="33">
        <v>31143.64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31143.64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-125737.79</v>
      </c>
      <c r="C32" s="33">
        <f t="shared" si="8"/>
        <v>-19531.6</v>
      </c>
      <c r="D32" s="33">
        <f t="shared" si="8"/>
        <v>-65595.2</v>
      </c>
      <c r="E32" s="33">
        <f t="shared" si="8"/>
        <v>-810339.72</v>
      </c>
      <c r="F32" s="33">
        <f t="shared" si="8"/>
        <v>-46129.6</v>
      </c>
      <c r="G32" s="33">
        <f t="shared" si="8"/>
        <v>-27803.6</v>
      </c>
      <c r="H32" s="33">
        <f t="shared" si="8"/>
        <v>-19203.25</v>
      </c>
      <c r="I32" s="33">
        <f t="shared" si="8"/>
        <v>-331460.4</v>
      </c>
      <c r="J32" s="33">
        <f t="shared" si="8"/>
        <v>-13662</v>
      </c>
      <c r="K32" s="33">
        <f t="shared" si="8"/>
        <v>-36572.8</v>
      </c>
      <c r="L32" s="33">
        <f aca="true" t="shared" si="9" ref="L32:L39">SUM(B32:K32)</f>
        <v>-1496035.9600000002</v>
      </c>
      <c r="M32"/>
    </row>
    <row r="33" spans="1:13" ht="18.75" customHeight="1">
      <c r="A33" s="27" t="s">
        <v>28</v>
      </c>
      <c r="B33" s="33">
        <f>B34+B35+B36+B37</f>
        <v>-18867.2</v>
      </c>
      <c r="C33" s="33">
        <f aca="true" t="shared" si="10" ref="C33:K33">C34+C35+C36+C37</f>
        <v>-19531.6</v>
      </c>
      <c r="D33" s="33">
        <f t="shared" si="10"/>
        <v>-65595.2</v>
      </c>
      <c r="E33" s="33">
        <f t="shared" si="10"/>
        <v>-48571.6</v>
      </c>
      <c r="F33" s="33">
        <f t="shared" si="10"/>
        <v>-46129.6</v>
      </c>
      <c r="G33" s="33">
        <f t="shared" si="10"/>
        <v>-27803.6</v>
      </c>
      <c r="H33" s="33">
        <f t="shared" si="10"/>
        <v>-12606</v>
      </c>
      <c r="I33" s="33">
        <f t="shared" si="10"/>
        <v>-16460.4</v>
      </c>
      <c r="J33" s="33">
        <f t="shared" si="10"/>
        <v>-13662</v>
      </c>
      <c r="K33" s="33">
        <f t="shared" si="10"/>
        <v>-36572.8</v>
      </c>
      <c r="L33" s="33">
        <f t="shared" si="9"/>
        <v>-305800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-18867.2</v>
      </c>
      <c r="C34" s="33">
        <f t="shared" si="11"/>
        <v>-19531.6</v>
      </c>
      <c r="D34" s="33">
        <f t="shared" si="11"/>
        <v>-65595.2</v>
      </c>
      <c r="E34" s="33">
        <f t="shared" si="11"/>
        <v>-48571.6</v>
      </c>
      <c r="F34" s="33">
        <f t="shared" si="11"/>
        <v>-46129.6</v>
      </c>
      <c r="G34" s="33">
        <f t="shared" si="11"/>
        <v>-27803.6</v>
      </c>
      <c r="H34" s="33">
        <f t="shared" si="11"/>
        <v>-12606</v>
      </c>
      <c r="I34" s="33">
        <f t="shared" si="11"/>
        <v>-16460.4</v>
      </c>
      <c r="J34" s="33">
        <f t="shared" si="11"/>
        <v>-13662</v>
      </c>
      <c r="K34" s="33">
        <f t="shared" si="11"/>
        <v>-36572.8</v>
      </c>
      <c r="L34" s="33">
        <f t="shared" si="9"/>
        <v>-305800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-761768.12</v>
      </c>
      <c r="F38" s="38">
        <f t="shared" si="12"/>
        <v>0</v>
      </c>
      <c r="G38" s="38">
        <f t="shared" si="12"/>
        <v>0</v>
      </c>
      <c r="H38" s="38">
        <f t="shared" si="12"/>
        <v>-6597.25</v>
      </c>
      <c r="I38" s="38">
        <f t="shared" si="12"/>
        <v>-315000</v>
      </c>
      <c r="J38" s="38">
        <f t="shared" si="12"/>
        <v>0</v>
      </c>
      <c r="K38" s="38">
        <f t="shared" si="12"/>
        <v>0</v>
      </c>
      <c r="L38" s="33">
        <f t="shared" si="9"/>
        <v>-1190235.96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-756000</v>
      </c>
      <c r="F48" s="17">
        <v>0</v>
      </c>
      <c r="G48" s="17">
        <v>0</v>
      </c>
      <c r="H48" s="17">
        <v>0</v>
      </c>
      <c r="I48" s="17">
        <v>-315000</v>
      </c>
      <c r="J48" s="17">
        <v>0</v>
      </c>
      <c r="K48" s="17">
        <v>0</v>
      </c>
      <c r="L48" s="17">
        <f>SUM(B48:K48)</f>
        <v>-1071000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340570.49</v>
      </c>
      <c r="C56" s="41">
        <f t="shared" si="16"/>
        <v>296663.33999999997</v>
      </c>
      <c r="D56" s="41">
        <f t="shared" si="16"/>
        <v>1018897.1500000001</v>
      </c>
      <c r="E56" s="41">
        <f t="shared" si="16"/>
        <v>76377.38</v>
      </c>
      <c r="F56" s="41">
        <f t="shared" si="16"/>
        <v>911698.7</v>
      </c>
      <c r="G56" s="41">
        <f t="shared" si="16"/>
        <v>441850.23</v>
      </c>
      <c r="H56" s="41">
        <f t="shared" si="16"/>
        <v>242801.57</v>
      </c>
      <c r="I56" s="41">
        <f t="shared" si="16"/>
        <v>46952.7699999999</v>
      </c>
      <c r="J56" s="41">
        <f t="shared" si="16"/>
        <v>307107.93999999994</v>
      </c>
      <c r="K56" s="41">
        <f t="shared" si="16"/>
        <v>553637.41</v>
      </c>
      <c r="L56" s="42">
        <f t="shared" si="14"/>
        <v>4236556.9799999995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340570.49</v>
      </c>
      <c r="C62" s="41">
        <f aca="true" t="shared" si="18" ref="C62:J62">SUM(C63:C74)</f>
        <v>296663.35</v>
      </c>
      <c r="D62" s="41">
        <f t="shared" si="18"/>
        <v>1018897.1501237107</v>
      </c>
      <c r="E62" s="41">
        <f t="shared" si="18"/>
        <v>76377.37940213294</v>
      </c>
      <c r="F62" s="41">
        <f t="shared" si="18"/>
        <v>911698.699356878</v>
      </c>
      <c r="G62" s="41">
        <f t="shared" si="18"/>
        <v>441850.22527533665</v>
      </c>
      <c r="H62" s="41">
        <f t="shared" si="18"/>
        <v>242801.5703673458</v>
      </c>
      <c r="I62" s="41">
        <f>SUM(I63:I79)</f>
        <v>46952.772912989545</v>
      </c>
      <c r="J62" s="41">
        <f t="shared" si="18"/>
        <v>307107.94149771857</v>
      </c>
      <c r="K62" s="41">
        <f>SUM(K63:K76)</f>
        <v>553637.41</v>
      </c>
      <c r="L62" s="46">
        <f>SUM(B62:K62)</f>
        <v>4236556.988936111</v>
      </c>
      <c r="M62" s="40"/>
    </row>
    <row r="63" spans="1:13" ht="18.75" customHeight="1">
      <c r="A63" s="47" t="s">
        <v>46</v>
      </c>
      <c r="B63" s="48">
        <v>340570.49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340570.49</v>
      </c>
      <c r="M63"/>
    </row>
    <row r="64" spans="1:13" ht="18.75" customHeight="1">
      <c r="A64" s="47" t="s">
        <v>55</v>
      </c>
      <c r="B64" s="17">
        <v>0</v>
      </c>
      <c r="C64" s="48">
        <v>259817.76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259817.76</v>
      </c>
      <c r="M64"/>
    </row>
    <row r="65" spans="1:13" ht="18.75" customHeight="1">
      <c r="A65" s="47" t="s">
        <v>56</v>
      </c>
      <c r="B65" s="17">
        <v>0</v>
      </c>
      <c r="C65" s="48">
        <v>36845.59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36845.59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1018897.1501237107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1018897.1501237107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76377.37940213294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76377.37940213294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911698.699356878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911698.699356878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441850.22527533665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441850.22527533665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242801.5703673458</v>
      </c>
      <c r="I70" s="17">
        <v>0</v>
      </c>
      <c r="J70" s="17">
        <v>0</v>
      </c>
      <c r="K70" s="17">
        <v>0</v>
      </c>
      <c r="L70" s="46">
        <f t="shared" si="19"/>
        <v>242801.5703673458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46952.772912989545</v>
      </c>
      <c r="J71" s="17">
        <v>0</v>
      </c>
      <c r="K71" s="17">
        <v>0</v>
      </c>
      <c r="L71" s="46">
        <f t="shared" si="19"/>
        <v>46952.772912989545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307107.94149771857</v>
      </c>
      <c r="K72" s="17">
        <v>0</v>
      </c>
      <c r="L72" s="46">
        <f t="shared" si="19"/>
        <v>307107.94149771857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295088.74</v>
      </c>
      <c r="L73" s="46">
        <f t="shared" si="19"/>
        <v>295088.74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258548.67</v>
      </c>
      <c r="L74" s="46">
        <f t="shared" si="19"/>
        <v>258548.67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2023-12-23T01:03:38Z</dcterms:modified>
  <cp:category/>
  <cp:version/>
  <cp:contentType/>
  <cp:contentStatus/>
</cp:coreProperties>
</file>