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<sst xmlns="http://schemas.openxmlformats.org/spreadsheetml/2006/main" count="88" uniqueCount="87">
  <si>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</si>
  <si>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</si>
  <si>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</si>
  <si>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</si>
  <si>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</si>
  <si>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</si>
  <si>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</si>
  <si>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</si>
  <si>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</si>
  <si>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</si>
  <si>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</si>
  <si>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</si>
  <si>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</si>
  <si>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</si>
  <si>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</si>
  <si>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</si>
  <si>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</si>
  <si>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</si>
  <si>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</si>
  <si>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</si>
  <si>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</si>
  <si>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</si>
  <si>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</si>
  <si>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</si>
  <si>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</si>
  <si>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</si>
  <si>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</si>
  <si>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</si>
  <si>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</si>
  <si>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</si>
  <si>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</si>
  <si>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</si>
  <si>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</si>
  <si>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</si>
  <si>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</si>
  <si>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</si>
  <si>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</si>
  <si>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</si>
  <si>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</si>
  <si>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</si>
  <si>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</si>
  <si>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</si>
  <si>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</si>
  <si>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</si>
  <si>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</si>
  <si>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</si>
  <si>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</si>
  <si>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</si>
  <si>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</si>
  <si>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</si>
  <si>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</si>
  <si>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</si>
  <si>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</si>
  <si>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</si>
  <si>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</si>
  <si>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</si>
  <si>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</si>
  <si>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</si>
  <si>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</si>
  <si>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</si>
  <si>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</si>
  <si>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</si>
  <si>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</si>
  <si>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</si>
  <si>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</si>
  <si>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</si>
  <si>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</si>
  <si>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</si>
  <si>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</si>
  <si>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</si>
  <si>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</si>
  <si>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</si>
  <si>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</si>
  <si>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</si>
  <si>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</si>
  <si>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</si>
  <si>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</si>
  <si>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</si>
  <si>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</si>
  <si>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</si>
  <si>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</si>
  <si>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</si>
  <si>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OPERAÇÃO 15/12/23 - VENCIMENTO 22/12/23</t>
  </si>
  <si>
    <t>4.9. Remuneração Veículos Elétricos</t>
  </si>
  <si>
    <t>5.3. Revisão de Remuneração pelo Transporte Coletivo ¹</t>
  </si>
  <si>
    <t>¹ Energia para tração outubro e novembro.</t>
  </si>
  <si>
    <t>1.2.1. Idosos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</si>
</sst>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" sqref="A13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83316</v>
      </c>
      <c r="C7" s="10">
        <f aca="true" t="shared" si="0" ref="C7:K7">C8+C11</f>
        <v>108865</v>
      </c>
      <c r="D7" s="10">
        <f t="shared" si="0"/>
        <v>318950</v>
      </c>
      <c r="E7" s="10">
        <f t="shared" si="0"/>
        <v>246349</v>
      </c>
      <c r="F7" s="10">
        <f t="shared" si="0"/>
        <v>267311</v>
      </c>
      <c r="G7" s="10">
        <f t="shared" si="0"/>
        <v>146225</v>
      </c>
      <c r="H7" s="10">
        <f t="shared" si="0"/>
        <v>87558</v>
      </c>
      <c r="I7" s="10">
        <f t="shared" si="0"/>
        <v>119956</v>
      </c>
      <c r="J7" s="10">
        <f t="shared" si="0"/>
        <v>116318</v>
      </c>
      <c r="K7" s="10">
        <f t="shared" si="0"/>
        <v>213822</v>
      </c>
      <c r="L7" s="10">
        <f aca="true" t="shared" si="1" ref="L7:L13">SUM(B7:K7)</f>
        <v>1708670</v>
      </c>
      <c r="M7" s="11"/>
    </row>
    <row r="8" spans="1:13" ht="17.25" customHeight="1">
      <c r="A8" s="12" t="s">
        <v>80</v>
      </c>
      <c r="B8" s="13">
        <f>B9+B10</f>
        <v>5407</v>
      </c>
      <c r="C8" s="13">
        <f aca="true" t="shared" si="2" ref="C8:K8">C9+C10</f>
        <v>6033</v>
      </c>
      <c r="D8" s="13">
        <f t="shared" si="2"/>
        <v>18802</v>
      </c>
      <c r="E8" s="13">
        <f t="shared" si="2"/>
        <v>12787</v>
      </c>
      <c r="F8" s="13">
        <f t="shared" si="2"/>
        <v>12504</v>
      </c>
      <c r="G8" s="13">
        <f t="shared" si="2"/>
        <v>9029</v>
      </c>
      <c r="H8" s="13">
        <f t="shared" si="2"/>
        <v>4832</v>
      </c>
      <c r="I8" s="13">
        <f t="shared" si="2"/>
        <v>4960</v>
      </c>
      <c r="J8" s="13">
        <f t="shared" si="2"/>
        <v>6226</v>
      </c>
      <c r="K8" s="13">
        <f t="shared" si="2"/>
        <v>11141</v>
      </c>
      <c r="L8" s="13">
        <f t="shared" si="1"/>
        <v>91721</v>
      </c>
      <c r="M8"/>
    </row>
    <row r="9" spans="1:13" ht="17.25" customHeight="1">
      <c r="A9" s="14" t="s">
        <v>18</v>
      </c>
      <c r="B9" s="15">
        <v>5407</v>
      </c>
      <c r="C9" s="15">
        <v>6033</v>
      </c>
      <c r="D9" s="15">
        <v>18802</v>
      </c>
      <c r="E9" s="15">
        <v>12787</v>
      </c>
      <c r="F9" s="15">
        <v>12504</v>
      </c>
      <c r="G9" s="15">
        <v>9029</v>
      </c>
      <c r="H9" s="15">
        <v>4671</v>
      </c>
      <c r="I9" s="15">
        <v>4960</v>
      </c>
      <c r="J9" s="15">
        <v>6226</v>
      </c>
      <c r="K9" s="15">
        <v>11141</v>
      </c>
      <c r="L9" s="13">
        <f t="shared" si="1"/>
        <v>91560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161</v>
      </c>
      <c r="I10" s="15">
        <v>0</v>
      </c>
      <c r="J10" s="15">
        <v>0</v>
      </c>
      <c r="K10" s="15">
        <v>0</v>
      </c>
      <c r="L10" s="13">
        <f t="shared" si="1"/>
        <v>161</v>
      </c>
      <c r="M10"/>
    </row>
    <row r="11" spans="1:13" ht="17.25" customHeight="1">
      <c r="A11" s="12" t="s">
        <v>69</v>
      </c>
      <c r="B11" s="15">
        <v>77909</v>
      </c>
      <c r="C11" s="15">
        <v>102832</v>
      </c>
      <c r="D11" s="15">
        <v>300148</v>
      </c>
      <c r="E11" s="15">
        <v>233562</v>
      </c>
      <c r="F11" s="15">
        <v>254807</v>
      </c>
      <c r="G11" s="15">
        <v>137196</v>
      </c>
      <c r="H11" s="15">
        <v>82726</v>
      </c>
      <c r="I11" s="15">
        <v>114996</v>
      </c>
      <c r="J11" s="15">
        <v>110092</v>
      </c>
      <c r="K11" s="15">
        <v>202681</v>
      </c>
      <c r="L11" s="13">
        <f t="shared" si="1"/>
        <v>1616949</v>
      </c>
      <c r="M11" s="60"/>
    </row>
    <row r="12" spans="1:13" ht="17.25" customHeight="1">
      <c r="A12" s="14" t="s">
        <v>86</v>
      </c>
      <c r="B12" s="15">
        <v>9160</v>
      </c>
      <c r="C12" s="15">
        <v>7697</v>
      </c>
      <c r="D12" s="15">
        <v>26590</v>
      </c>
      <c r="E12" s="15">
        <v>23218</v>
      </c>
      <c r="F12" s="15">
        <v>22049</v>
      </c>
      <c r="G12" s="15">
        <v>13246</v>
      </c>
      <c r="H12" s="15">
        <v>7598</v>
      </c>
      <c r="I12" s="15">
        <v>6464</v>
      </c>
      <c r="J12" s="15">
        <v>8258</v>
      </c>
      <c r="K12" s="15">
        <v>13339</v>
      </c>
      <c r="L12" s="13">
        <f t="shared" si="1"/>
        <v>137619</v>
      </c>
      <c r="M12" s="60"/>
    </row>
    <row r="13" spans="1:13" ht="17.25" customHeight="1">
      <c r="A13" s="14" t="s">
        <v>70</v>
      </c>
      <c r="B13" s="15">
        <f>+B11-B12</f>
        <v>68749</v>
      </c>
      <c r="C13" s="15">
        <f aca="true" t="shared" si="3" ref="C13:K13">+C11-C12</f>
        <v>95135</v>
      </c>
      <c r="D13" s="15">
        <f t="shared" si="3"/>
        <v>273558</v>
      </c>
      <c r="E13" s="15">
        <f t="shared" si="3"/>
        <v>210344</v>
      </c>
      <c r="F13" s="15">
        <f t="shared" si="3"/>
        <v>232758</v>
      </c>
      <c r="G13" s="15">
        <f t="shared" si="3"/>
        <v>123950</v>
      </c>
      <c r="H13" s="15">
        <f t="shared" si="3"/>
        <v>75128</v>
      </c>
      <c r="I13" s="15">
        <f t="shared" si="3"/>
        <v>108532</v>
      </c>
      <c r="J13" s="15">
        <f t="shared" si="3"/>
        <v>101834</v>
      </c>
      <c r="K13" s="15">
        <f t="shared" si="3"/>
        <v>189342</v>
      </c>
      <c r="L13" s="13">
        <f t="shared" si="1"/>
        <v>1479330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1.232095231978627</v>
      </c>
      <c r="C18" s="22">
        <v>1.137160483312247</v>
      </c>
      <c r="D18" s="22">
        <v>1.057864648748451</v>
      </c>
      <c r="E18" s="22">
        <v>1.097173701594561</v>
      </c>
      <c r="F18" s="22">
        <v>1.171643851203654</v>
      </c>
      <c r="G18" s="22">
        <v>1.168819352714351</v>
      </c>
      <c r="H18" s="22">
        <v>1.05412245226808</v>
      </c>
      <c r="I18" s="22">
        <v>1.12182020197212</v>
      </c>
      <c r="J18" s="22">
        <v>1.308221320243619</v>
      </c>
      <c r="K18" s="22">
        <v>1.082589893069651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788912.0700000002</v>
      </c>
      <c r="C20" s="25">
        <f aca="true" t="shared" si="4" ref="C20:K20">SUM(C21:C30)</f>
        <v>527554.15</v>
      </c>
      <c r="D20" s="25">
        <f t="shared" si="4"/>
        <v>1728819.11</v>
      </c>
      <c r="E20" s="25">
        <f t="shared" si="4"/>
        <v>1386581.55</v>
      </c>
      <c r="F20" s="25">
        <f t="shared" si="4"/>
        <v>1437319.0799999998</v>
      </c>
      <c r="G20" s="25">
        <f t="shared" si="4"/>
        <v>859778.77</v>
      </c>
      <c r="H20" s="25">
        <f t="shared" si="4"/>
        <v>513639.93</v>
      </c>
      <c r="I20" s="25">
        <f t="shared" si="4"/>
        <v>610882.79</v>
      </c>
      <c r="J20" s="25">
        <f t="shared" si="4"/>
        <v>749527.12</v>
      </c>
      <c r="K20" s="25">
        <f t="shared" si="4"/>
        <v>929768.2000000001</v>
      </c>
      <c r="L20" s="25">
        <f>SUM(B20:K20)</f>
        <v>9532782.77</v>
      </c>
      <c r="M20"/>
    </row>
    <row r="21" spans="1:13" ht="17.25" customHeight="1">
      <c r="A21" s="26" t="s">
        <v>22</v>
      </c>
      <c r="B21" s="56">
        <f>ROUND((B15+B16)*B7,2)</f>
        <v>610448</v>
      </c>
      <c r="C21" s="56">
        <f aca="true" t="shared" si="5" ref="C21:K21">ROUND((C15+C16)*C7,2)</f>
        <v>449100.78</v>
      </c>
      <c r="D21" s="56">
        <f t="shared" si="5"/>
        <v>1566012.61</v>
      </c>
      <c r="E21" s="56">
        <f t="shared" si="5"/>
        <v>1225192.12</v>
      </c>
      <c r="F21" s="56">
        <f t="shared" si="5"/>
        <v>1174671.46</v>
      </c>
      <c r="G21" s="56">
        <f t="shared" si="5"/>
        <v>706544.58</v>
      </c>
      <c r="H21" s="56">
        <f t="shared" si="5"/>
        <v>466027.46</v>
      </c>
      <c r="I21" s="56">
        <f t="shared" si="5"/>
        <v>529353.83</v>
      </c>
      <c r="J21" s="56">
        <f t="shared" si="5"/>
        <v>552812.93</v>
      </c>
      <c r="K21" s="56">
        <f t="shared" si="5"/>
        <v>829843.18</v>
      </c>
      <c r="L21" s="33">
        <f aca="true" t="shared" si="6" ref="L21:L29">SUM(B21:K21)</f>
        <v>8110006.95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141682.07</v>
      </c>
      <c r="C22" s="33">
        <f t="shared" si="7"/>
        <v>61598.88</v>
      </c>
      <c r="D22" s="33">
        <f t="shared" si="7"/>
        <v>90616.77</v>
      </c>
      <c r="E22" s="33">
        <f t="shared" si="7"/>
        <v>119056.45</v>
      </c>
      <c r="F22" s="33">
        <f t="shared" si="7"/>
        <v>201625.13</v>
      </c>
      <c r="G22" s="33">
        <f t="shared" si="7"/>
        <v>119278.4</v>
      </c>
      <c r="H22" s="33">
        <f t="shared" si="7"/>
        <v>25222.55</v>
      </c>
      <c r="I22" s="33">
        <f t="shared" si="7"/>
        <v>64485.99</v>
      </c>
      <c r="J22" s="33">
        <f t="shared" si="7"/>
        <v>170388.73</v>
      </c>
      <c r="K22" s="33">
        <f t="shared" si="7"/>
        <v>68536.66</v>
      </c>
      <c r="L22" s="33">
        <f t="shared" si="6"/>
        <v>1062491.6300000001</v>
      </c>
      <c r="M22"/>
    </row>
    <row r="23" spans="1:13" ht="17.25" customHeight="1">
      <c r="A23" s="27" t="s">
        <v>24</v>
      </c>
      <c r="B23" s="33">
        <v>2752.26</v>
      </c>
      <c r="C23" s="33">
        <v>14297.1</v>
      </c>
      <c r="D23" s="33">
        <v>66060.39</v>
      </c>
      <c r="E23" s="33">
        <v>36759.31</v>
      </c>
      <c r="F23" s="33">
        <v>55328.52</v>
      </c>
      <c r="G23" s="33">
        <v>32716.76</v>
      </c>
      <c r="H23" s="33">
        <v>19858.71</v>
      </c>
      <c r="I23" s="33">
        <v>14358.83</v>
      </c>
      <c r="J23" s="33">
        <v>21677.26</v>
      </c>
      <c r="K23" s="33">
        <v>26418.13</v>
      </c>
      <c r="L23" s="33">
        <f t="shared" si="6"/>
        <v>290227.26999999996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642.62</v>
      </c>
      <c r="C26" s="33">
        <v>430.23</v>
      </c>
      <c r="D26" s="33">
        <v>1407.78</v>
      </c>
      <c r="E26" s="33">
        <v>1130.04</v>
      </c>
      <c r="F26" s="33">
        <v>1170.88</v>
      </c>
      <c r="G26" s="33">
        <v>699.81</v>
      </c>
      <c r="H26" s="33">
        <v>419.34</v>
      </c>
      <c r="I26" s="33">
        <v>498.3</v>
      </c>
      <c r="J26" s="33">
        <v>609.95</v>
      </c>
      <c r="K26" s="33">
        <v>756.99</v>
      </c>
      <c r="L26" s="33">
        <f t="shared" si="6"/>
        <v>7765.9400000000005</v>
      </c>
      <c r="M26" s="60"/>
    </row>
    <row r="27" spans="1:13" ht="17.25" customHeight="1">
      <c r="A27" s="27" t="s">
        <v>73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83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-386810.89</v>
      </c>
      <c r="C32" s="33">
        <f t="shared" si="8"/>
        <v>-28887.420000000002</v>
      </c>
      <c r="D32" s="33">
        <f t="shared" si="8"/>
        <v>-92606.57</v>
      </c>
      <c r="E32" s="33">
        <f t="shared" si="8"/>
        <v>-142022.9200000001</v>
      </c>
      <c r="F32" s="33">
        <f t="shared" si="8"/>
        <v>-56699.82</v>
      </c>
      <c r="G32" s="33">
        <f t="shared" si="8"/>
        <v>-39727.6</v>
      </c>
      <c r="H32" s="33">
        <f t="shared" si="8"/>
        <v>-31268.18</v>
      </c>
      <c r="I32" s="33">
        <f t="shared" si="8"/>
        <v>-561037.28</v>
      </c>
      <c r="J32" s="33">
        <f t="shared" si="8"/>
        <v>-27489.52</v>
      </c>
      <c r="K32" s="33">
        <f t="shared" si="8"/>
        <v>-99672.05</v>
      </c>
      <c r="L32" s="33">
        <f aca="true" t="shared" si="9" ref="L32:L39">SUM(B32:K32)</f>
        <v>-1466222.2500000002</v>
      </c>
      <c r="M32"/>
    </row>
    <row r="33" spans="1:13" ht="18.75" customHeight="1">
      <c r="A33" s="27" t="s">
        <v>28</v>
      </c>
      <c r="B33" s="33">
        <f>B34+B35+B36+B37</f>
        <v>-23790.8</v>
      </c>
      <c r="C33" s="33">
        <f aca="true" t="shared" si="10" ref="C33:K33">C34+C35+C36+C37</f>
        <v>-26545.2</v>
      </c>
      <c r="D33" s="33">
        <f t="shared" si="10"/>
        <v>-82728.8</v>
      </c>
      <c r="E33" s="33">
        <f t="shared" si="10"/>
        <v>-56262.8</v>
      </c>
      <c r="F33" s="33">
        <f t="shared" si="10"/>
        <v>-55017.6</v>
      </c>
      <c r="G33" s="33">
        <f t="shared" si="10"/>
        <v>-39727.6</v>
      </c>
      <c r="H33" s="33">
        <f t="shared" si="10"/>
        <v>-20552.4</v>
      </c>
      <c r="I33" s="33">
        <f t="shared" si="10"/>
        <v>-25537.28</v>
      </c>
      <c r="J33" s="33">
        <f t="shared" si="10"/>
        <v>-27394.4</v>
      </c>
      <c r="K33" s="33">
        <f t="shared" si="10"/>
        <v>-49020.4</v>
      </c>
      <c r="L33" s="33">
        <f t="shared" si="9"/>
        <v>-406577.28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-23790.8</v>
      </c>
      <c r="C34" s="33">
        <f t="shared" si="11"/>
        <v>-26545.2</v>
      </c>
      <c r="D34" s="33">
        <f t="shared" si="11"/>
        <v>-82728.8</v>
      </c>
      <c r="E34" s="33">
        <f t="shared" si="11"/>
        <v>-56262.8</v>
      </c>
      <c r="F34" s="33">
        <f t="shared" si="11"/>
        <v>-55017.6</v>
      </c>
      <c r="G34" s="33">
        <f t="shared" si="11"/>
        <v>-39727.6</v>
      </c>
      <c r="H34" s="33">
        <f t="shared" si="11"/>
        <v>-20552.4</v>
      </c>
      <c r="I34" s="33">
        <f t="shared" si="11"/>
        <v>-21824</v>
      </c>
      <c r="J34" s="33">
        <f t="shared" si="11"/>
        <v>-27394.4</v>
      </c>
      <c r="K34" s="33">
        <f t="shared" si="11"/>
        <v>-49020.4</v>
      </c>
      <c r="L34" s="33">
        <f t="shared" si="9"/>
        <v>-402864.00000000006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-3713.28</v>
      </c>
      <c r="J37" s="17">
        <v>0</v>
      </c>
      <c r="K37" s="17">
        <v>0</v>
      </c>
      <c r="L37" s="33">
        <f t="shared" si="9"/>
        <v>-3713.28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-2342.22</v>
      </c>
      <c r="D38" s="38">
        <f t="shared" si="12"/>
        <v>-9877.77</v>
      </c>
      <c r="E38" s="38">
        <f t="shared" si="12"/>
        <v>-85760.12000000011</v>
      </c>
      <c r="F38" s="38">
        <f t="shared" si="12"/>
        <v>-1682.22</v>
      </c>
      <c r="G38" s="38">
        <f t="shared" si="12"/>
        <v>0</v>
      </c>
      <c r="H38" s="38">
        <f t="shared" si="12"/>
        <v>-10715.779999999999</v>
      </c>
      <c r="I38" s="38">
        <f t="shared" si="12"/>
        <v>-535500</v>
      </c>
      <c r="J38" s="38">
        <f t="shared" si="12"/>
        <v>-95.12</v>
      </c>
      <c r="K38" s="38">
        <f t="shared" si="12"/>
        <v>-50651.65</v>
      </c>
      <c r="L38" s="33">
        <f t="shared" si="9"/>
        <v>-803495.4700000002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-2342.22</v>
      </c>
      <c r="D42" s="17">
        <v>-9877.77</v>
      </c>
      <c r="E42" s="17">
        <v>-79992</v>
      </c>
      <c r="F42" s="17">
        <v>-1682.22</v>
      </c>
      <c r="G42" s="17">
        <v>0</v>
      </c>
      <c r="H42" s="17">
        <v>-4118.53</v>
      </c>
      <c r="I42" s="17">
        <v>0</v>
      </c>
      <c r="J42" s="17">
        <v>-95.12</v>
      </c>
      <c r="K42" s="17">
        <v>-50651.65</v>
      </c>
      <c r="L42" s="30">
        <f aca="true" t="shared" si="13" ref="L42:L49">SUM(B42:K42)</f>
        <v>-148759.51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1179000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84</v>
      </c>
      <c r="B51" s="38">
        <v>-256149.5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-256149.5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402101.18000000017</v>
      </c>
      <c r="C56" s="41">
        <f t="shared" si="16"/>
        <v>498666.73000000004</v>
      </c>
      <c r="D56" s="41">
        <f t="shared" si="16"/>
        <v>1636212.54</v>
      </c>
      <c r="E56" s="41">
        <f t="shared" si="16"/>
        <v>1244558.63</v>
      </c>
      <c r="F56" s="41">
        <f t="shared" si="16"/>
        <v>1380619.2599999998</v>
      </c>
      <c r="G56" s="41">
        <f t="shared" si="16"/>
        <v>820051.17</v>
      </c>
      <c r="H56" s="41">
        <f t="shared" si="16"/>
        <v>482371.75</v>
      </c>
      <c r="I56" s="41">
        <f t="shared" si="16"/>
        <v>49845.51000000001</v>
      </c>
      <c r="J56" s="41">
        <f t="shared" si="16"/>
        <v>722037.6</v>
      </c>
      <c r="K56" s="41">
        <f t="shared" si="16"/>
        <v>830096.15</v>
      </c>
      <c r="L56" s="42">
        <f t="shared" si="14"/>
        <v>8066560.52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402101.18</v>
      </c>
      <c r="C62" s="41">
        <f aca="true" t="shared" si="18" ref="C62:J62">SUM(C63:C74)</f>
        <v>498666.73000000004</v>
      </c>
      <c r="D62" s="41">
        <f t="shared" si="18"/>
        <v>1636212.54</v>
      </c>
      <c r="E62" s="41">
        <f t="shared" si="18"/>
        <v>1244558.63</v>
      </c>
      <c r="F62" s="41">
        <f t="shared" si="18"/>
        <v>1380619.26</v>
      </c>
      <c r="G62" s="41">
        <f t="shared" si="18"/>
        <v>820051.17</v>
      </c>
      <c r="H62" s="41">
        <f t="shared" si="18"/>
        <v>482371.75</v>
      </c>
      <c r="I62" s="41">
        <f>SUM(I63:I79)</f>
        <v>49845.51</v>
      </c>
      <c r="J62" s="41">
        <f t="shared" si="18"/>
        <v>722037.6</v>
      </c>
      <c r="K62" s="41">
        <f>SUM(K63:K76)</f>
        <v>830096.15</v>
      </c>
      <c r="L62" s="46">
        <f>SUM(B62:K62)</f>
        <v>8066560.52</v>
      </c>
      <c r="M62" s="40"/>
    </row>
    <row r="63" spans="1:13" ht="18.75" customHeight="1">
      <c r="A63" s="47" t="s">
        <v>45</v>
      </c>
      <c r="B63" s="48">
        <v>402101.18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402101.18</v>
      </c>
      <c r="M63"/>
    </row>
    <row r="64" spans="1:13" ht="18.75" customHeight="1">
      <c r="A64" s="47" t="s">
        <v>54</v>
      </c>
      <c r="B64" s="17">
        <v>0</v>
      </c>
      <c r="C64" s="48">
        <v>436682.46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436682.46</v>
      </c>
      <c r="M64"/>
    </row>
    <row r="65" spans="1:13" ht="18.75" customHeight="1">
      <c r="A65" s="47" t="s">
        <v>55</v>
      </c>
      <c r="B65" s="17">
        <v>0</v>
      </c>
      <c r="C65" s="48">
        <v>61984.27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61984.27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1636212.54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1636212.54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1244558.63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1244558.63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1380619.26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1380619.26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820051.17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820051.17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482371.75</v>
      </c>
      <c r="I70" s="17">
        <v>0</v>
      </c>
      <c r="J70" s="17">
        <v>0</v>
      </c>
      <c r="K70" s="17">
        <v>0</v>
      </c>
      <c r="L70" s="46">
        <f t="shared" si="19"/>
        <v>482371.75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49845.51</v>
      </c>
      <c r="J71" s="17">
        <v>0</v>
      </c>
      <c r="K71" s="17">
        <v>0</v>
      </c>
      <c r="L71" s="46">
        <f t="shared" si="19"/>
        <v>49845.51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722037.6</v>
      </c>
      <c r="K72" s="17">
        <v>0</v>
      </c>
      <c r="L72" s="46">
        <f t="shared" si="19"/>
        <v>722037.6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456635.89</v>
      </c>
      <c r="L73" s="46">
        <f t="shared" si="19"/>
        <v>456635.89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373460.26</v>
      </c>
      <c r="L74" s="46">
        <f t="shared" si="19"/>
        <v>373460.26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85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2023-12-23T01:03:29Z</dcterms:modified>
  <cp:category/>
  <cp:version/>
  <cp:contentType/>
  <cp:contentStatus/>
</cp:coreProperties>
</file>