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<sst xmlns="http://schemas.openxmlformats.org/spreadsheetml/2006/main" count="87" uniqueCount="86">
  <si>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</si>
  <si>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</si>
  <si>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</si>
  <si>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</si>
  <si>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</si>
  <si>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</si>
  <si>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</si>
  <si>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</si>
  <si>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</si>
  <si>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</si>
  <si>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</si>
  <si>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</si>
  <si>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</si>
  <si>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</si>
  <si>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</si>
  <si>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</si>
  <si>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</si>
  <si>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</si>
  <si>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</si>
  <si>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</si>
  <si>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</si>
  <si>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</si>
  <si>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</si>
  <si>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</si>
  <si>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</si>
  <si>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</si>
  <si>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</si>
  <si>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</si>
  <si>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</si>
  <si>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</si>
  <si>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</si>
  <si>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</si>
  <si>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</si>
  <si>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</si>
  <si>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</si>
  <si>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</si>
  <si>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</si>
  <si>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</si>
  <si>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</si>
  <si>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</si>
  <si>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</si>
  <si>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</si>
  <si>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</si>
  <si>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</si>
  <si>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</si>
  <si>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</si>
  <si>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</si>
  <si>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</si>
  <si>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</si>
  <si>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</si>
  <si>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</si>
  <si>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</si>
  <si>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</si>
  <si>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</si>
  <si>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</si>
  <si>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</si>
  <si>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</si>
  <si>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</si>
  <si>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</si>
  <si>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</si>
  <si>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</si>
  <si>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</si>
  <si>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</si>
  <si>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</si>
  <si>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</si>
  <si>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</si>
  <si>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</si>
  <si>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</si>
  <si>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</si>
  <si>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</si>
  <si>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</si>
  <si>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</si>
  <si>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</si>
  <si>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</si>
  <si>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</si>
  <si>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</si>
  <si>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</si>
  <si>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</si>
  <si>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</si>
  <si>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</si>
  <si>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</si>
  <si>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</si>
  <si>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</si>
  <si>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OPERAÇÃO 14/12/23 - VENCIMENTO 21/12/23</t>
  </si>
  <si>
    <t>4.9. Remuneração Veículos Elétricos</t>
  </si>
  <si>
    <t>1.2.1. Idosos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</si>
</sst>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" sqref="A13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85437</v>
      </c>
      <c r="C7" s="10">
        <f aca="true" t="shared" si="0" ref="C7:K7">C8+C11</f>
        <v>110620</v>
      </c>
      <c r="D7" s="10">
        <f t="shared" si="0"/>
        <v>324593</v>
      </c>
      <c r="E7" s="10">
        <f t="shared" si="0"/>
        <v>248876</v>
      </c>
      <c r="F7" s="10">
        <f t="shared" si="0"/>
        <v>272458</v>
      </c>
      <c r="G7" s="10">
        <f t="shared" si="0"/>
        <v>150490</v>
      </c>
      <c r="H7" s="10">
        <f t="shared" si="0"/>
        <v>89053</v>
      </c>
      <c r="I7" s="10">
        <f t="shared" si="0"/>
        <v>124347</v>
      </c>
      <c r="J7" s="10">
        <f t="shared" si="0"/>
        <v>123220</v>
      </c>
      <c r="K7" s="10">
        <f t="shared" si="0"/>
        <v>218943</v>
      </c>
      <c r="L7" s="10">
        <f aca="true" t="shared" si="1" ref="L7:L13">SUM(B7:K7)</f>
        <v>1748037</v>
      </c>
      <c r="M7" s="11"/>
    </row>
    <row r="8" spans="1:13" ht="17.25" customHeight="1">
      <c r="A8" s="12" t="s">
        <v>81</v>
      </c>
      <c r="B8" s="13">
        <f>B9+B10</f>
        <v>5344</v>
      </c>
      <c r="C8" s="13">
        <f aca="true" t="shared" si="2" ref="C8:K8">C9+C10</f>
        <v>5843</v>
      </c>
      <c r="D8" s="13">
        <f t="shared" si="2"/>
        <v>17539</v>
      </c>
      <c r="E8" s="13">
        <f t="shared" si="2"/>
        <v>12042</v>
      </c>
      <c r="F8" s="13">
        <f t="shared" si="2"/>
        <v>11713</v>
      </c>
      <c r="G8" s="13">
        <f t="shared" si="2"/>
        <v>8798</v>
      </c>
      <c r="H8" s="13">
        <f t="shared" si="2"/>
        <v>4623</v>
      </c>
      <c r="I8" s="13">
        <f t="shared" si="2"/>
        <v>4967</v>
      </c>
      <c r="J8" s="13">
        <f t="shared" si="2"/>
        <v>6559</v>
      </c>
      <c r="K8" s="13">
        <f t="shared" si="2"/>
        <v>10805</v>
      </c>
      <c r="L8" s="13">
        <f t="shared" si="1"/>
        <v>88233</v>
      </c>
      <c r="M8"/>
    </row>
    <row r="9" spans="1:13" ht="17.25" customHeight="1">
      <c r="A9" s="14" t="s">
        <v>18</v>
      </c>
      <c r="B9" s="15">
        <v>5342</v>
      </c>
      <c r="C9" s="15">
        <v>5843</v>
      </c>
      <c r="D9" s="15">
        <v>17539</v>
      </c>
      <c r="E9" s="15">
        <v>12042</v>
      </c>
      <c r="F9" s="15">
        <v>11713</v>
      </c>
      <c r="G9" s="15">
        <v>8798</v>
      </c>
      <c r="H9" s="15">
        <v>4516</v>
      </c>
      <c r="I9" s="15">
        <v>4967</v>
      </c>
      <c r="J9" s="15">
        <v>6559</v>
      </c>
      <c r="K9" s="15">
        <v>10805</v>
      </c>
      <c r="L9" s="13">
        <f t="shared" si="1"/>
        <v>88124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107</v>
      </c>
      <c r="I10" s="15">
        <v>0</v>
      </c>
      <c r="J10" s="15">
        <v>0</v>
      </c>
      <c r="K10" s="15">
        <v>0</v>
      </c>
      <c r="L10" s="13">
        <f t="shared" si="1"/>
        <v>109</v>
      </c>
      <c r="M10"/>
    </row>
    <row r="11" spans="1:13" ht="17.25" customHeight="1">
      <c r="A11" s="12" t="s">
        <v>70</v>
      </c>
      <c r="B11" s="15">
        <v>80093</v>
      </c>
      <c r="C11" s="15">
        <v>104777</v>
      </c>
      <c r="D11" s="15">
        <v>307054</v>
      </c>
      <c r="E11" s="15">
        <v>236834</v>
      </c>
      <c r="F11" s="15">
        <v>260745</v>
      </c>
      <c r="G11" s="15">
        <v>141692</v>
      </c>
      <c r="H11" s="15">
        <v>84430</v>
      </c>
      <c r="I11" s="15">
        <v>119380</v>
      </c>
      <c r="J11" s="15">
        <v>116661</v>
      </c>
      <c r="K11" s="15">
        <v>208138</v>
      </c>
      <c r="L11" s="13">
        <f t="shared" si="1"/>
        <v>1659804</v>
      </c>
      <c r="M11" s="60"/>
    </row>
    <row r="12" spans="1:13" ht="17.25" customHeight="1">
      <c r="A12" s="14" t="s">
        <v>85</v>
      </c>
      <c r="B12" s="15">
        <v>9238</v>
      </c>
      <c r="C12" s="15">
        <v>7822</v>
      </c>
      <c r="D12" s="15">
        <v>26844</v>
      </c>
      <c r="E12" s="15">
        <v>23509</v>
      </c>
      <c r="F12" s="15">
        <v>22341</v>
      </c>
      <c r="G12" s="15">
        <v>13326</v>
      </c>
      <c r="H12" s="15">
        <v>7699</v>
      </c>
      <c r="I12" s="15">
        <v>6604</v>
      </c>
      <c r="J12" s="15">
        <v>8596</v>
      </c>
      <c r="K12" s="15">
        <v>13400</v>
      </c>
      <c r="L12" s="13">
        <f t="shared" si="1"/>
        <v>139379</v>
      </c>
      <c r="M12" s="60"/>
    </row>
    <row r="13" spans="1:13" ht="17.25" customHeight="1">
      <c r="A13" s="14" t="s">
        <v>71</v>
      </c>
      <c r="B13" s="15">
        <f>+B11-B12</f>
        <v>70855</v>
      </c>
      <c r="C13" s="15">
        <f aca="true" t="shared" si="3" ref="C13:K13">+C11-C12</f>
        <v>96955</v>
      </c>
      <c r="D13" s="15">
        <f t="shared" si="3"/>
        <v>280210</v>
      </c>
      <c r="E13" s="15">
        <f t="shared" si="3"/>
        <v>213325</v>
      </c>
      <c r="F13" s="15">
        <f t="shared" si="3"/>
        <v>238404</v>
      </c>
      <c r="G13" s="15">
        <f t="shared" si="3"/>
        <v>128366</v>
      </c>
      <c r="H13" s="15">
        <f t="shared" si="3"/>
        <v>76731</v>
      </c>
      <c r="I13" s="15">
        <f t="shared" si="3"/>
        <v>112776</v>
      </c>
      <c r="J13" s="15">
        <f t="shared" si="3"/>
        <v>108065</v>
      </c>
      <c r="K13" s="15">
        <f t="shared" si="3"/>
        <v>194738</v>
      </c>
      <c r="L13" s="13">
        <f t="shared" si="1"/>
        <v>1520425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1.217327901570198</v>
      </c>
      <c r="C18" s="22">
        <v>1.135853575153749</v>
      </c>
      <c r="D18" s="22">
        <v>1.045313672799969</v>
      </c>
      <c r="E18" s="22">
        <v>1.095809206079997</v>
      </c>
      <c r="F18" s="22">
        <v>1.159713154972751</v>
      </c>
      <c r="G18" s="22">
        <v>1.149372293517295</v>
      </c>
      <c r="H18" s="22">
        <v>1.045635508699016</v>
      </c>
      <c r="I18" s="22">
        <v>1.100594402236539</v>
      </c>
      <c r="J18" s="22">
        <v>1.262436932309223</v>
      </c>
      <c r="K18" s="22">
        <v>1.078789834613302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798581.0000000001</v>
      </c>
      <c r="C20" s="25">
        <f aca="true" t="shared" si="4" ref="C20:K20">SUM(C21:C30)</f>
        <v>535687.99</v>
      </c>
      <c r="D20" s="25">
        <f t="shared" si="4"/>
        <v>1738538.5699999998</v>
      </c>
      <c r="E20" s="25">
        <f t="shared" si="4"/>
        <v>1398987.02</v>
      </c>
      <c r="F20" s="25">
        <f t="shared" si="4"/>
        <v>1449630.86</v>
      </c>
      <c r="G20" s="25">
        <f t="shared" si="4"/>
        <v>869634.48</v>
      </c>
      <c r="H20" s="25">
        <f t="shared" si="4"/>
        <v>517966.18999999994</v>
      </c>
      <c r="I20" s="25">
        <f t="shared" si="4"/>
        <v>621244.3100000002</v>
      </c>
      <c r="J20" s="25">
        <f t="shared" si="4"/>
        <v>766254.98</v>
      </c>
      <c r="K20" s="25">
        <f t="shared" si="4"/>
        <v>947966.2200000001</v>
      </c>
      <c r="L20" s="25">
        <f>SUM(B20:K20)</f>
        <v>9644491.620000001</v>
      </c>
      <c r="M20"/>
    </row>
    <row r="21" spans="1:13" ht="17.25" customHeight="1">
      <c r="A21" s="26" t="s">
        <v>22</v>
      </c>
      <c r="B21" s="56">
        <f>ROUND((B15+B16)*B7,2)</f>
        <v>625988.36</v>
      </c>
      <c r="C21" s="56">
        <f aca="true" t="shared" si="5" ref="C21:K21">ROUND((C15+C16)*C7,2)</f>
        <v>456340.69</v>
      </c>
      <c r="D21" s="56">
        <f t="shared" si="5"/>
        <v>1593719.17</v>
      </c>
      <c r="E21" s="56">
        <f t="shared" si="5"/>
        <v>1237759.9</v>
      </c>
      <c r="F21" s="56">
        <f t="shared" si="5"/>
        <v>1197289.44</v>
      </c>
      <c r="G21" s="56">
        <f t="shared" si="5"/>
        <v>727152.63</v>
      </c>
      <c r="H21" s="56">
        <f t="shared" si="5"/>
        <v>473984.59</v>
      </c>
      <c r="I21" s="56">
        <f t="shared" si="5"/>
        <v>548730.88</v>
      </c>
      <c r="J21" s="56">
        <f t="shared" si="5"/>
        <v>585615.37</v>
      </c>
      <c r="K21" s="56">
        <f t="shared" si="5"/>
        <v>849717.78</v>
      </c>
      <c r="L21" s="33">
        <f aca="true" t="shared" si="6" ref="L21:L29">SUM(B21:K21)</f>
        <v>8296298.81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136044.74</v>
      </c>
      <c r="C22" s="33">
        <f t="shared" si="7"/>
        <v>61995.51</v>
      </c>
      <c r="D22" s="33">
        <f t="shared" si="7"/>
        <v>72217.27</v>
      </c>
      <c r="E22" s="33">
        <f t="shared" si="7"/>
        <v>118588.79</v>
      </c>
      <c r="F22" s="33">
        <f t="shared" si="7"/>
        <v>191222.87</v>
      </c>
      <c r="G22" s="33">
        <f t="shared" si="7"/>
        <v>108616.46</v>
      </c>
      <c r="H22" s="33">
        <f t="shared" si="7"/>
        <v>21630.53</v>
      </c>
      <c r="I22" s="33">
        <f t="shared" si="7"/>
        <v>55199.25</v>
      </c>
      <c r="J22" s="33">
        <f t="shared" si="7"/>
        <v>153687.1</v>
      </c>
      <c r="K22" s="33">
        <f t="shared" si="7"/>
        <v>66949.12</v>
      </c>
      <c r="L22" s="33">
        <f t="shared" si="6"/>
        <v>986151.6399999999</v>
      </c>
      <c r="M22"/>
    </row>
    <row r="23" spans="1:13" ht="17.25" customHeight="1">
      <c r="A23" s="27" t="s">
        <v>24</v>
      </c>
      <c r="B23" s="33">
        <v>2565.78</v>
      </c>
      <c r="C23" s="33">
        <v>14794.4</v>
      </c>
      <c r="D23" s="33">
        <v>66483.68</v>
      </c>
      <c r="E23" s="33">
        <v>37070.11</v>
      </c>
      <c r="F23" s="33">
        <v>55430.03</v>
      </c>
      <c r="G23" s="33">
        <v>32626.36</v>
      </c>
      <c r="H23" s="33">
        <v>19822.58</v>
      </c>
      <c r="I23" s="33">
        <v>14630.04</v>
      </c>
      <c r="J23" s="33">
        <v>22298.87</v>
      </c>
      <c r="K23" s="33">
        <v>26323.65</v>
      </c>
      <c r="L23" s="33">
        <f t="shared" si="6"/>
        <v>292045.50000000006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642.62</v>
      </c>
      <c r="C26" s="33">
        <v>430.23</v>
      </c>
      <c r="D26" s="33">
        <v>1396.89</v>
      </c>
      <c r="E26" s="33">
        <v>1124.59</v>
      </c>
      <c r="F26" s="33">
        <v>1165.43</v>
      </c>
      <c r="G26" s="33">
        <v>699.81</v>
      </c>
      <c r="H26" s="33">
        <v>416.62</v>
      </c>
      <c r="I26" s="33">
        <v>498.3</v>
      </c>
      <c r="J26" s="33">
        <v>615.39</v>
      </c>
      <c r="K26" s="33">
        <v>762.43</v>
      </c>
      <c r="L26" s="33">
        <f t="shared" si="6"/>
        <v>7752.31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84</v>
      </c>
      <c r="B29" s="33">
        <v>31096.02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31096.02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-130375.39</v>
      </c>
      <c r="C32" s="33">
        <f t="shared" si="8"/>
        <v>-25709.2</v>
      </c>
      <c r="D32" s="33">
        <f t="shared" si="8"/>
        <v>-77171.6</v>
      </c>
      <c r="E32" s="33">
        <f t="shared" si="8"/>
        <v>-1237752.9200000002</v>
      </c>
      <c r="F32" s="33">
        <f t="shared" si="8"/>
        <v>-51537.2</v>
      </c>
      <c r="G32" s="33">
        <f t="shared" si="8"/>
        <v>-38711.2</v>
      </c>
      <c r="H32" s="33">
        <f t="shared" si="8"/>
        <v>-26467.65</v>
      </c>
      <c r="I32" s="33">
        <f t="shared" si="8"/>
        <v>-25791.17</v>
      </c>
      <c r="J32" s="33">
        <f t="shared" si="8"/>
        <v>-28859.6</v>
      </c>
      <c r="K32" s="33">
        <f t="shared" si="8"/>
        <v>-47542</v>
      </c>
      <c r="L32" s="33">
        <f aca="true" t="shared" si="9" ref="L32:L39">SUM(B32:K32)</f>
        <v>-1689917.93</v>
      </c>
      <c r="M32"/>
    </row>
    <row r="33" spans="1:13" ht="18.75" customHeight="1">
      <c r="A33" s="27" t="s">
        <v>28</v>
      </c>
      <c r="B33" s="33">
        <f>B34+B35+B36+B37</f>
        <v>-23504.8</v>
      </c>
      <c r="C33" s="33">
        <f aca="true" t="shared" si="10" ref="C33:K33">C34+C35+C36+C37</f>
        <v>-25709.2</v>
      </c>
      <c r="D33" s="33">
        <f t="shared" si="10"/>
        <v>-77171.6</v>
      </c>
      <c r="E33" s="33">
        <f t="shared" si="10"/>
        <v>-52984.8</v>
      </c>
      <c r="F33" s="33">
        <f t="shared" si="10"/>
        <v>-51537.2</v>
      </c>
      <c r="G33" s="33">
        <f t="shared" si="10"/>
        <v>-38711.2</v>
      </c>
      <c r="H33" s="33">
        <f t="shared" si="10"/>
        <v>-19870.4</v>
      </c>
      <c r="I33" s="33">
        <f t="shared" si="10"/>
        <v>-25791.17</v>
      </c>
      <c r="J33" s="33">
        <f t="shared" si="10"/>
        <v>-28859.6</v>
      </c>
      <c r="K33" s="33">
        <f t="shared" si="10"/>
        <v>-47542</v>
      </c>
      <c r="L33" s="33">
        <f t="shared" si="9"/>
        <v>-391681.97000000003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-23504.8</v>
      </c>
      <c r="C34" s="33">
        <f t="shared" si="11"/>
        <v>-25709.2</v>
      </c>
      <c r="D34" s="33">
        <f t="shared" si="11"/>
        <v>-77171.6</v>
      </c>
      <c r="E34" s="33">
        <f t="shared" si="11"/>
        <v>-52984.8</v>
      </c>
      <c r="F34" s="33">
        <f t="shared" si="11"/>
        <v>-51537.2</v>
      </c>
      <c r="G34" s="33">
        <f t="shared" si="11"/>
        <v>-38711.2</v>
      </c>
      <c r="H34" s="33">
        <f t="shared" si="11"/>
        <v>-19870.4</v>
      </c>
      <c r="I34" s="33">
        <f t="shared" si="11"/>
        <v>-21854.8</v>
      </c>
      <c r="J34" s="33">
        <f t="shared" si="11"/>
        <v>-28859.6</v>
      </c>
      <c r="K34" s="33">
        <f t="shared" si="11"/>
        <v>-47542</v>
      </c>
      <c r="L34" s="33">
        <f t="shared" si="9"/>
        <v>-387745.60000000003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-3936.37</v>
      </c>
      <c r="J37" s="17">
        <v>0</v>
      </c>
      <c r="K37" s="17">
        <v>0</v>
      </c>
      <c r="L37" s="33">
        <f t="shared" si="9"/>
        <v>-3936.37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-1184768.12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-1298235.9600000002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535500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668205.6100000001</v>
      </c>
      <c r="C56" s="41">
        <f t="shared" si="16"/>
        <v>509978.79</v>
      </c>
      <c r="D56" s="41">
        <f t="shared" si="16"/>
        <v>1661366.9699999997</v>
      </c>
      <c r="E56" s="41">
        <f t="shared" si="16"/>
        <v>161234.09999999986</v>
      </c>
      <c r="F56" s="41">
        <f t="shared" si="16"/>
        <v>1398093.6600000001</v>
      </c>
      <c r="G56" s="41">
        <f t="shared" si="16"/>
        <v>830923.28</v>
      </c>
      <c r="H56" s="41">
        <f t="shared" si="16"/>
        <v>491498.5399999999</v>
      </c>
      <c r="I56" s="41">
        <f t="shared" si="16"/>
        <v>595453.1400000001</v>
      </c>
      <c r="J56" s="41">
        <f t="shared" si="16"/>
        <v>737395.38</v>
      </c>
      <c r="K56" s="41">
        <f t="shared" si="16"/>
        <v>900424.2200000001</v>
      </c>
      <c r="L56" s="42">
        <f t="shared" si="14"/>
        <v>7954573.6899999995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668205.61</v>
      </c>
      <c r="C62" s="41">
        <f aca="true" t="shared" si="18" ref="C62:J62">SUM(C63:C74)</f>
        <v>509978.79</v>
      </c>
      <c r="D62" s="41">
        <f t="shared" si="18"/>
        <v>1661366.97</v>
      </c>
      <c r="E62" s="41">
        <f t="shared" si="18"/>
        <v>161234.1</v>
      </c>
      <c r="F62" s="41">
        <f t="shared" si="18"/>
        <v>1398093.66</v>
      </c>
      <c r="G62" s="41">
        <f t="shared" si="18"/>
        <v>830923.28</v>
      </c>
      <c r="H62" s="41">
        <f t="shared" si="18"/>
        <v>491498.54</v>
      </c>
      <c r="I62" s="41">
        <f>SUM(I63:I79)</f>
        <v>595453.14</v>
      </c>
      <c r="J62" s="41">
        <f t="shared" si="18"/>
        <v>737395.38</v>
      </c>
      <c r="K62" s="41">
        <f>SUM(K63:K76)</f>
        <v>900424.22</v>
      </c>
      <c r="L62" s="46">
        <f>SUM(B62:K62)</f>
        <v>7954573.6899999995</v>
      </c>
      <c r="M62" s="40"/>
    </row>
    <row r="63" spans="1:13" ht="18.75" customHeight="1">
      <c r="A63" s="47" t="s">
        <v>46</v>
      </c>
      <c r="B63" s="48">
        <v>668205.61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668205.61</v>
      </c>
      <c r="M63"/>
    </row>
    <row r="64" spans="1:13" ht="18.75" customHeight="1">
      <c r="A64" s="47" t="s">
        <v>55</v>
      </c>
      <c r="B64" s="17">
        <v>0</v>
      </c>
      <c r="C64" s="48">
        <v>446486.43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446486.43</v>
      </c>
      <c r="M64"/>
    </row>
    <row r="65" spans="1:13" ht="18.75" customHeight="1">
      <c r="A65" s="47" t="s">
        <v>56</v>
      </c>
      <c r="B65" s="17">
        <v>0</v>
      </c>
      <c r="C65" s="48">
        <v>63492.36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63492.36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1661366.97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1661366.97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161234.1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161234.1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1398093.66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1398093.66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830923.28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830923.28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491498.54</v>
      </c>
      <c r="I70" s="17">
        <v>0</v>
      </c>
      <c r="J70" s="17">
        <v>0</v>
      </c>
      <c r="K70" s="17">
        <v>0</v>
      </c>
      <c r="L70" s="46">
        <f t="shared" si="19"/>
        <v>491498.54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595453.14</v>
      </c>
      <c r="J71" s="17">
        <v>0</v>
      </c>
      <c r="K71" s="17">
        <v>0</v>
      </c>
      <c r="L71" s="46">
        <f t="shared" si="19"/>
        <v>595453.14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737395.38</v>
      </c>
      <c r="K72" s="17">
        <v>0</v>
      </c>
      <c r="L72" s="46">
        <f t="shared" si="19"/>
        <v>737395.38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523416.6</v>
      </c>
      <c r="L73" s="46">
        <f t="shared" si="19"/>
        <v>523416.6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377007.62</v>
      </c>
      <c r="L74" s="46">
        <f t="shared" si="19"/>
        <v>377007.62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473322.32</v>
      </c>
    </row>
    <row r="78" spans="1:11" ht="18" customHeight="1">
      <c r="A78" s="54"/>
      <c r="I78"/>
      <c r="J78"/>
      <c r="K78">
        <v>378283.15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2023-12-23T01:12:05Z</dcterms:modified>
  <cp:category/>
  <cp:version/>
  <cp:contentType/>
  <cp:contentStatus/>
</cp:coreProperties>
</file>