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<sst xmlns="http://schemas.openxmlformats.org/spreadsheetml/2006/main" count="87" uniqueCount="86">
  <si>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</si>
  <si>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</si>
  <si>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</si>
  <si>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</si>
  <si>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</si>
  <si>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</si>
  <si>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</si>
  <si>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</si>
  <si>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</si>
  <si>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</si>
  <si>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</si>
  <si>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</si>
  <si>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</si>
  <si>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</si>
  <si>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</si>
  <si>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</si>
  <si>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</si>
  <si>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</si>
  <si>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</si>
  <si>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</si>
  <si>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</si>
  <si>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</si>
  <si>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</si>
  <si>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</si>
  <si>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</si>
  <si>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</si>
  <si>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</si>
  <si>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</si>
  <si>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</si>
  <si>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</si>
  <si>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</si>
  <si>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</si>
  <si>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</si>
  <si>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</si>
  <si>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</si>
  <si>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</si>
  <si>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</si>
  <si>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</si>
  <si>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</si>
  <si>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</si>
  <si>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</si>
  <si>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</si>
  <si>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</si>
  <si>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</si>
  <si>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</si>
  <si>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</si>
  <si>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</si>
  <si>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</si>
  <si>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</si>
  <si>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</si>
  <si>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</si>
  <si>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</si>
  <si>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</si>
  <si>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</si>
  <si>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</si>
  <si>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</si>
  <si>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</si>
  <si>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</si>
  <si>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</si>
  <si>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</si>
  <si>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</si>
  <si>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</si>
  <si>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</si>
  <si>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</si>
  <si>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</si>
  <si>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</si>
  <si>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</si>
  <si>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</si>
  <si>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</si>
  <si>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</si>
  <si>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</si>
  <si>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</si>
  <si>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</si>
  <si>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</si>
  <si>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</si>
  <si>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</si>
  <si>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</si>
  <si>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</si>
  <si>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</si>
  <si>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</si>
  <si>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</si>
  <si>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</si>
  <si>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</si>
  <si>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</si>
  <si>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12/12/23 - VENCIMENTO 19/12/23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</si>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</sst>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88625</v>
      </c>
      <c r="C7" s="10">
        <f aca="true" t="shared" si="0" ref="C7:K7">C8+C11</f>
        <v>113160</v>
      </c>
      <c r="D7" s="10">
        <f t="shared" si="0"/>
        <v>329382</v>
      </c>
      <c r="E7" s="10">
        <f t="shared" si="0"/>
        <v>258098</v>
      </c>
      <c r="F7" s="10">
        <f t="shared" si="0"/>
        <v>276559</v>
      </c>
      <c r="G7" s="10">
        <f t="shared" si="0"/>
        <v>151905</v>
      </c>
      <c r="H7" s="10">
        <f t="shared" si="0"/>
        <v>89756</v>
      </c>
      <c r="I7" s="10">
        <f t="shared" si="0"/>
        <v>124588</v>
      </c>
      <c r="J7" s="10">
        <f t="shared" si="0"/>
        <v>122264</v>
      </c>
      <c r="K7" s="10">
        <f t="shared" si="0"/>
        <v>218055</v>
      </c>
      <c r="L7" s="10">
        <f aca="true" t="shared" si="1" ref="L7:L13">SUM(B7:K7)</f>
        <v>1772392</v>
      </c>
      <c r="M7" s="11"/>
    </row>
    <row r="8" spans="1:13" ht="17.25" customHeight="1">
      <c r="A8" s="12" t="s">
        <v>81</v>
      </c>
      <c r="B8" s="13">
        <f>B9+B10</f>
        <v>5560</v>
      </c>
      <c r="C8" s="13">
        <f aca="true" t="shared" si="2" ref="C8:K8">C9+C10</f>
        <v>5703</v>
      </c>
      <c r="D8" s="13">
        <f t="shared" si="2"/>
        <v>17621</v>
      </c>
      <c r="E8" s="13">
        <f t="shared" si="2"/>
        <v>12220</v>
      </c>
      <c r="F8" s="13">
        <f t="shared" si="2"/>
        <v>11690</v>
      </c>
      <c r="G8" s="13">
        <f t="shared" si="2"/>
        <v>8616</v>
      </c>
      <c r="H8" s="13">
        <f t="shared" si="2"/>
        <v>4614</v>
      </c>
      <c r="I8" s="13">
        <f t="shared" si="2"/>
        <v>4874</v>
      </c>
      <c r="J8" s="13">
        <f t="shared" si="2"/>
        <v>6495</v>
      </c>
      <c r="K8" s="13">
        <f t="shared" si="2"/>
        <v>10930</v>
      </c>
      <c r="L8" s="13">
        <f t="shared" si="1"/>
        <v>88323</v>
      </c>
      <c r="M8"/>
    </row>
    <row r="9" spans="1:13" ht="17.25" customHeight="1">
      <c r="A9" s="14" t="s">
        <v>18</v>
      </c>
      <c r="B9" s="15">
        <v>5553</v>
      </c>
      <c r="C9" s="15">
        <v>5703</v>
      </c>
      <c r="D9" s="15">
        <v>17621</v>
      </c>
      <c r="E9" s="15">
        <v>12219</v>
      </c>
      <c r="F9" s="15">
        <v>11690</v>
      </c>
      <c r="G9" s="15">
        <v>8616</v>
      </c>
      <c r="H9" s="15">
        <v>4466</v>
      </c>
      <c r="I9" s="15">
        <v>4874</v>
      </c>
      <c r="J9" s="15">
        <v>6495</v>
      </c>
      <c r="K9" s="15">
        <v>10930</v>
      </c>
      <c r="L9" s="13">
        <f t="shared" si="1"/>
        <v>88167</v>
      </c>
      <c r="M9"/>
    </row>
    <row r="10" spans="1:13" ht="17.25" customHeight="1">
      <c r="A10" s="14" t="s">
        <v>19</v>
      </c>
      <c r="B10" s="15">
        <v>7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148</v>
      </c>
      <c r="I10" s="15">
        <v>0</v>
      </c>
      <c r="J10" s="15">
        <v>0</v>
      </c>
      <c r="K10" s="15">
        <v>0</v>
      </c>
      <c r="L10" s="13">
        <f t="shared" si="1"/>
        <v>156</v>
      </c>
      <c r="M10"/>
    </row>
    <row r="11" spans="1:13" ht="17.25" customHeight="1">
      <c r="A11" s="12" t="s">
        <v>70</v>
      </c>
      <c r="B11" s="15">
        <v>83065</v>
      </c>
      <c r="C11" s="15">
        <v>107457</v>
      </c>
      <c r="D11" s="15">
        <v>311761</v>
      </c>
      <c r="E11" s="15">
        <v>245878</v>
      </c>
      <c r="F11" s="15">
        <v>264869</v>
      </c>
      <c r="G11" s="15">
        <v>143289</v>
      </c>
      <c r="H11" s="15">
        <v>85142</v>
      </c>
      <c r="I11" s="15">
        <v>119714</v>
      </c>
      <c r="J11" s="15">
        <v>115769</v>
      </c>
      <c r="K11" s="15">
        <v>207125</v>
      </c>
      <c r="L11" s="13">
        <f t="shared" si="1"/>
        <v>1684069</v>
      </c>
      <c r="M11" s="60"/>
    </row>
    <row r="12" spans="1:13" ht="17.25" customHeight="1">
      <c r="A12" s="14" t="s">
        <v>82</v>
      </c>
      <c r="B12" s="15">
        <v>10123</v>
      </c>
      <c r="C12" s="15">
        <v>8466</v>
      </c>
      <c r="D12" s="15">
        <v>29170</v>
      </c>
      <c r="E12" s="15">
        <v>25485</v>
      </c>
      <c r="F12" s="15">
        <v>23977</v>
      </c>
      <c r="G12" s="15">
        <v>14201</v>
      </c>
      <c r="H12" s="15">
        <v>7937</v>
      </c>
      <c r="I12" s="15">
        <v>6969</v>
      </c>
      <c r="J12" s="15">
        <v>8656</v>
      </c>
      <c r="K12" s="15">
        <v>14304</v>
      </c>
      <c r="L12" s="13">
        <f t="shared" si="1"/>
        <v>149288</v>
      </c>
      <c r="M12" s="60"/>
    </row>
    <row r="13" spans="1:13" ht="17.25" customHeight="1">
      <c r="A13" s="14" t="s">
        <v>71</v>
      </c>
      <c r="B13" s="15">
        <f>+B11-B12</f>
        <v>72942</v>
      </c>
      <c r="C13" s="15">
        <f aca="true" t="shared" si="3" ref="C13:K13">+C11-C12</f>
        <v>98991</v>
      </c>
      <c r="D13" s="15">
        <f t="shared" si="3"/>
        <v>282591</v>
      </c>
      <c r="E13" s="15">
        <f t="shared" si="3"/>
        <v>220393</v>
      </c>
      <c r="F13" s="15">
        <f t="shared" si="3"/>
        <v>240892</v>
      </c>
      <c r="G13" s="15">
        <f t="shared" si="3"/>
        <v>129088</v>
      </c>
      <c r="H13" s="15">
        <f t="shared" si="3"/>
        <v>77205</v>
      </c>
      <c r="I13" s="15">
        <f t="shared" si="3"/>
        <v>112745</v>
      </c>
      <c r="J13" s="15">
        <f t="shared" si="3"/>
        <v>107113</v>
      </c>
      <c r="K13" s="15">
        <f t="shared" si="3"/>
        <v>192821</v>
      </c>
      <c r="L13" s="13">
        <f t="shared" si="1"/>
        <v>1534781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1.175908595011744</v>
      </c>
      <c r="C18" s="22">
        <v>1.112854624096748</v>
      </c>
      <c r="D18" s="22">
        <v>1.032756402496053</v>
      </c>
      <c r="E18" s="22">
        <v>1.071135724276213</v>
      </c>
      <c r="F18" s="22">
        <v>1.142297361915845</v>
      </c>
      <c r="G18" s="22">
        <v>1.136046665504397</v>
      </c>
      <c r="H18" s="22">
        <v>1.033391913879914</v>
      </c>
      <c r="I18" s="22">
        <v>1.094230187176231</v>
      </c>
      <c r="J18" s="22">
        <v>1.2547627861444</v>
      </c>
      <c r="K18" s="22">
        <v>1.067993886026635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800149.8900000001</v>
      </c>
      <c r="C20" s="25">
        <f aca="true" t="shared" si="4" ref="C20:K20">SUM(C21:C30)</f>
        <v>536729.0800000001</v>
      </c>
      <c r="D20" s="25">
        <f t="shared" si="4"/>
        <v>1741868</v>
      </c>
      <c r="E20" s="25">
        <f t="shared" si="4"/>
        <v>1417243.3699999999</v>
      </c>
      <c r="F20" s="25">
        <f t="shared" si="4"/>
        <v>1448892.8100000003</v>
      </c>
      <c r="G20" s="25">
        <f t="shared" si="4"/>
        <v>867500.24</v>
      </c>
      <c r="H20" s="25">
        <f t="shared" si="4"/>
        <v>515782.92</v>
      </c>
      <c r="I20" s="25">
        <f t="shared" si="4"/>
        <v>618726.5900000001</v>
      </c>
      <c r="J20" s="25">
        <f t="shared" si="4"/>
        <v>755339.71</v>
      </c>
      <c r="K20" s="25">
        <f t="shared" si="4"/>
        <v>935163.35</v>
      </c>
      <c r="L20" s="25">
        <f>SUM(B20:K20)</f>
        <v>9637395.959999999</v>
      </c>
      <c r="M20"/>
    </row>
    <row r="21" spans="1:13" ht="17.25" customHeight="1">
      <c r="A21" s="26" t="s">
        <v>22</v>
      </c>
      <c r="B21" s="56">
        <f>ROUND((B15+B16)*B7,2)</f>
        <v>649346.51</v>
      </c>
      <c r="C21" s="56">
        <f aca="true" t="shared" si="5" ref="C21:K21">ROUND((C15+C16)*C7,2)</f>
        <v>466818.95</v>
      </c>
      <c r="D21" s="56">
        <f t="shared" si="5"/>
        <v>1617232.68</v>
      </c>
      <c r="E21" s="56">
        <f t="shared" si="5"/>
        <v>1283624.59</v>
      </c>
      <c r="F21" s="56">
        <f t="shared" si="5"/>
        <v>1215310.87</v>
      </c>
      <c r="G21" s="56">
        <f t="shared" si="5"/>
        <v>733989.77</v>
      </c>
      <c r="H21" s="56">
        <f t="shared" si="5"/>
        <v>477726.31</v>
      </c>
      <c r="I21" s="56">
        <f t="shared" si="5"/>
        <v>549794.39</v>
      </c>
      <c r="J21" s="56">
        <f t="shared" si="5"/>
        <v>581071.89</v>
      </c>
      <c r="K21" s="56">
        <f t="shared" si="5"/>
        <v>846271.46</v>
      </c>
      <c r="L21" s="33">
        <f aca="true" t="shared" si="6" ref="L21:L29">SUM(B21:K21)</f>
        <v>8421187.419999998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114225.63</v>
      </c>
      <c r="C22" s="33">
        <f t="shared" si="7"/>
        <v>52682.68</v>
      </c>
      <c r="D22" s="33">
        <f t="shared" si="7"/>
        <v>52974.72</v>
      </c>
      <c r="E22" s="33">
        <f t="shared" si="7"/>
        <v>91311.56</v>
      </c>
      <c r="F22" s="33">
        <f t="shared" si="7"/>
        <v>172935.53</v>
      </c>
      <c r="G22" s="33">
        <f t="shared" si="7"/>
        <v>99856.86</v>
      </c>
      <c r="H22" s="33">
        <f t="shared" si="7"/>
        <v>15952.2</v>
      </c>
      <c r="I22" s="33">
        <f t="shared" si="7"/>
        <v>51807.23</v>
      </c>
      <c r="J22" s="33">
        <f t="shared" si="7"/>
        <v>148035.49</v>
      </c>
      <c r="K22" s="33">
        <f t="shared" si="7"/>
        <v>57541.29</v>
      </c>
      <c r="L22" s="33">
        <f t="shared" si="6"/>
        <v>857323.19</v>
      </c>
      <c r="M22"/>
    </row>
    <row r="23" spans="1:13" ht="17.25" customHeight="1">
      <c r="A23" s="27" t="s">
        <v>24</v>
      </c>
      <c r="B23" s="33">
        <v>2595.63</v>
      </c>
      <c r="C23" s="33">
        <v>14670.06</v>
      </c>
      <c r="D23" s="33">
        <v>65539.43</v>
      </c>
      <c r="E23" s="33">
        <v>36725.39</v>
      </c>
      <c r="F23" s="33">
        <v>54960.61</v>
      </c>
      <c r="G23" s="33">
        <v>32417.31</v>
      </c>
      <c r="H23" s="33">
        <v>19578.65</v>
      </c>
      <c r="I23" s="33">
        <v>14443.55</v>
      </c>
      <c r="J23" s="33">
        <v>21586.86</v>
      </c>
      <c r="K23" s="33">
        <v>26385.82</v>
      </c>
      <c r="L23" s="33">
        <f t="shared" si="6"/>
        <v>288903.31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642.62</v>
      </c>
      <c r="C26" s="33">
        <v>430.23</v>
      </c>
      <c r="D26" s="33">
        <v>1399.61</v>
      </c>
      <c r="E26" s="33">
        <v>1138.2</v>
      </c>
      <c r="F26" s="33">
        <v>1162.71</v>
      </c>
      <c r="G26" s="33">
        <v>697.08</v>
      </c>
      <c r="H26" s="33">
        <v>413.89</v>
      </c>
      <c r="I26" s="33">
        <v>495.58</v>
      </c>
      <c r="J26" s="33">
        <v>607.22</v>
      </c>
      <c r="K26" s="33">
        <v>751.54</v>
      </c>
      <c r="L26" s="33">
        <f t="shared" si="6"/>
        <v>7738.68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31096.02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31096.02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-131303.79</v>
      </c>
      <c r="C32" s="33">
        <f t="shared" si="8"/>
        <v>-25093.2</v>
      </c>
      <c r="D32" s="33">
        <f t="shared" si="8"/>
        <v>-77532.4</v>
      </c>
      <c r="E32" s="33">
        <f t="shared" si="8"/>
        <v>1078068.2799999998</v>
      </c>
      <c r="F32" s="33">
        <f t="shared" si="8"/>
        <v>-51436</v>
      </c>
      <c r="G32" s="33">
        <f t="shared" si="8"/>
        <v>-37910.4</v>
      </c>
      <c r="H32" s="33">
        <f t="shared" si="8"/>
        <v>-26247.65</v>
      </c>
      <c r="I32" s="33">
        <f t="shared" si="8"/>
        <v>-35812.11</v>
      </c>
      <c r="J32" s="33">
        <f t="shared" si="8"/>
        <v>-28578</v>
      </c>
      <c r="K32" s="33">
        <f t="shared" si="8"/>
        <v>-48092</v>
      </c>
      <c r="L32" s="33">
        <f aca="true" t="shared" si="9" ref="L32:L39">SUM(B32:K32)</f>
        <v>616062.7299999997</v>
      </c>
      <c r="M32"/>
    </row>
    <row r="33" spans="1:13" ht="18.75" customHeight="1">
      <c r="A33" s="27" t="s">
        <v>28</v>
      </c>
      <c r="B33" s="33">
        <f>B34+B35+B36+B37</f>
        <v>-24433.2</v>
      </c>
      <c r="C33" s="33">
        <f aca="true" t="shared" si="10" ref="C33:K33">C34+C35+C36+C37</f>
        <v>-25093.2</v>
      </c>
      <c r="D33" s="33">
        <f t="shared" si="10"/>
        <v>-77532.4</v>
      </c>
      <c r="E33" s="33">
        <f t="shared" si="10"/>
        <v>-53763.6</v>
      </c>
      <c r="F33" s="33">
        <f t="shared" si="10"/>
        <v>-51436</v>
      </c>
      <c r="G33" s="33">
        <f t="shared" si="10"/>
        <v>-37910.4</v>
      </c>
      <c r="H33" s="33">
        <f t="shared" si="10"/>
        <v>-19650.4</v>
      </c>
      <c r="I33" s="33">
        <f t="shared" si="10"/>
        <v>-35812.11</v>
      </c>
      <c r="J33" s="33">
        <f t="shared" si="10"/>
        <v>-28578</v>
      </c>
      <c r="K33" s="33">
        <f t="shared" si="10"/>
        <v>-48092</v>
      </c>
      <c r="L33" s="33">
        <f t="shared" si="9"/>
        <v>-402301.31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-24433.2</v>
      </c>
      <c r="C34" s="33">
        <f t="shared" si="11"/>
        <v>-25093.2</v>
      </c>
      <c r="D34" s="33">
        <f t="shared" si="11"/>
        <v>-77532.4</v>
      </c>
      <c r="E34" s="33">
        <f t="shared" si="11"/>
        <v>-53763.6</v>
      </c>
      <c r="F34" s="33">
        <f t="shared" si="11"/>
        <v>-51436</v>
      </c>
      <c r="G34" s="33">
        <f t="shared" si="11"/>
        <v>-37910.4</v>
      </c>
      <c r="H34" s="33">
        <f t="shared" si="11"/>
        <v>-19650.4</v>
      </c>
      <c r="I34" s="33">
        <f t="shared" si="11"/>
        <v>-21445.6</v>
      </c>
      <c r="J34" s="33">
        <f t="shared" si="11"/>
        <v>-28578</v>
      </c>
      <c r="K34" s="33">
        <f t="shared" si="11"/>
        <v>-48092</v>
      </c>
      <c r="L34" s="33">
        <f t="shared" si="9"/>
        <v>-387934.8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-14366.51</v>
      </c>
      <c r="J37" s="17">
        <v>0</v>
      </c>
      <c r="K37" s="17">
        <v>0</v>
      </c>
      <c r="L37" s="33">
        <f t="shared" si="9"/>
        <v>-14366.51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1131831.88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1018364.0399999999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2852100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668846.1000000001</v>
      </c>
      <c r="C56" s="41">
        <f t="shared" si="16"/>
        <v>511635.88000000006</v>
      </c>
      <c r="D56" s="41">
        <f t="shared" si="16"/>
        <v>1664335.6</v>
      </c>
      <c r="E56" s="41">
        <f t="shared" si="16"/>
        <v>2495311.6499999994</v>
      </c>
      <c r="F56" s="41">
        <f t="shared" si="16"/>
        <v>1397456.8100000003</v>
      </c>
      <c r="G56" s="41">
        <f t="shared" si="16"/>
        <v>829589.84</v>
      </c>
      <c r="H56" s="41">
        <f t="shared" si="16"/>
        <v>489535.26999999996</v>
      </c>
      <c r="I56" s="41">
        <f t="shared" si="16"/>
        <v>582914.4800000001</v>
      </c>
      <c r="J56" s="41">
        <f t="shared" si="16"/>
        <v>726761.71</v>
      </c>
      <c r="K56" s="41">
        <f t="shared" si="16"/>
        <v>887071.35</v>
      </c>
      <c r="L56" s="42">
        <f t="shared" si="14"/>
        <v>10253458.69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668846.1</v>
      </c>
      <c r="C62" s="41">
        <f aca="true" t="shared" si="18" ref="C62:J62">SUM(C63:C74)</f>
        <v>511635.87</v>
      </c>
      <c r="D62" s="41">
        <f t="shared" si="18"/>
        <v>1664335.6</v>
      </c>
      <c r="E62" s="41">
        <f t="shared" si="18"/>
        <v>2495311.65</v>
      </c>
      <c r="F62" s="41">
        <f t="shared" si="18"/>
        <v>1397456.81</v>
      </c>
      <c r="G62" s="41">
        <f t="shared" si="18"/>
        <v>829589.84</v>
      </c>
      <c r="H62" s="41">
        <f t="shared" si="18"/>
        <v>489535.27</v>
      </c>
      <c r="I62" s="41">
        <f>SUM(I63:I79)</f>
        <v>582914.48</v>
      </c>
      <c r="J62" s="41">
        <f t="shared" si="18"/>
        <v>726761.71</v>
      </c>
      <c r="K62" s="41">
        <f>SUM(K63:K76)</f>
        <v>887071.3400000001</v>
      </c>
      <c r="L62" s="46">
        <f>SUM(B62:K62)</f>
        <v>10253458.670000002</v>
      </c>
      <c r="M62" s="40"/>
    </row>
    <row r="63" spans="1:13" ht="18.75" customHeight="1">
      <c r="A63" s="47" t="s">
        <v>46</v>
      </c>
      <c r="B63" s="48">
        <v>668846.1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668846.1</v>
      </c>
      <c r="M63"/>
    </row>
    <row r="64" spans="1:13" ht="18.75" customHeight="1">
      <c r="A64" s="47" t="s">
        <v>55</v>
      </c>
      <c r="B64" s="17">
        <v>0</v>
      </c>
      <c r="C64" s="48">
        <v>447988.37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447988.37</v>
      </c>
      <c r="M64"/>
    </row>
    <row r="65" spans="1:13" ht="18.75" customHeight="1">
      <c r="A65" s="47" t="s">
        <v>56</v>
      </c>
      <c r="B65" s="17">
        <v>0</v>
      </c>
      <c r="C65" s="48">
        <v>63647.5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63647.5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1664335.6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1664335.6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2495311.65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2495311.65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1397456.81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1397456.81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829589.84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829589.84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489535.27</v>
      </c>
      <c r="I70" s="17">
        <v>0</v>
      </c>
      <c r="J70" s="17">
        <v>0</v>
      </c>
      <c r="K70" s="17">
        <v>0</v>
      </c>
      <c r="L70" s="46">
        <f t="shared" si="19"/>
        <v>489535.27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582914.48</v>
      </c>
      <c r="J71" s="17">
        <v>0</v>
      </c>
      <c r="K71" s="17">
        <v>0</v>
      </c>
      <c r="L71" s="46">
        <f t="shared" si="19"/>
        <v>582914.48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726761.71</v>
      </c>
      <c r="K72" s="17">
        <v>0</v>
      </c>
      <c r="L72" s="46">
        <f t="shared" si="19"/>
        <v>726761.71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513170.77</v>
      </c>
      <c r="L73" s="46">
        <f t="shared" si="19"/>
        <v>513170.77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373900.57</v>
      </c>
      <c r="L74" s="46">
        <f t="shared" si="19"/>
        <v>373900.57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473322.32</v>
      </c>
    </row>
    <row r="78" spans="1:11" ht="18" customHeight="1">
      <c r="A78" s="54"/>
      <c r="I78"/>
      <c r="J78"/>
      <c r="K78">
        <v>378283.15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2023-12-18T16:29:45Z</dcterms:modified>
  <cp:category/>
  <cp:version/>
  <cp:contentType/>
  <cp:contentStatus/>
</cp:coreProperties>
</file>