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<sst xmlns="http://schemas.openxmlformats.org/spreadsheetml/2006/main" count="87" uniqueCount="86">
  <si>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</si>
  <si>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</si>
  <si>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</si>
  <si>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</si>
  <si>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</si>
  <si>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</si>
  <si>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</si>
  <si>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</si>
  <si>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</si>
  <si>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</si>
  <si>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</si>
  <si>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</si>
  <si>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</si>
  <si>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</si>
  <si>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</si>
  <si>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</si>
  <si>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</si>
  <si>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</si>
  <si>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</si>
  <si>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</si>
  <si>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</si>
  <si>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</si>
  <si>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</si>
  <si>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</si>
  <si>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</si>
  <si>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</si>
  <si>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</si>
  <si>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</si>
  <si>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</si>
  <si>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</si>
  <si>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</si>
  <si>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</si>
  <si>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</si>
  <si>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</si>
  <si>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</si>
  <si>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</si>
  <si>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</si>
  <si>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</si>
  <si>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</si>
  <si>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</si>
  <si>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</si>
  <si>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</si>
  <si>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</si>
  <si>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</si>
  <si>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</si>
  <si>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</si>
  <si>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</si>
  <si>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</si>
  <si>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</si>
  <si>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</si>
  <si>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</si>
  <si>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</si>
  <si>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</si>
  <si>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</si>
  <si>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</si>
  <si>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</si>
  <si>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</si>
  <si>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</si>
  <si>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</si>
  <si>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</si>
  <si>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</si>
  <si>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</si>
  <si>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</si>
  <si>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</si>
  <si>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</si>
  <si>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</si>
  <si>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</si>
  <si>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</si>
  <si>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</si>
  <si>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</si>
  <si>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</si>
  <si>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</si>
  <si>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</si>
  <si>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</si>
  <si>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</si>
  <si>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</si>
  <si>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</si>
  <si>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</si>
  <si>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</si>
  <si>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</si>
  <si>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</si>
  <si>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</si>
  <si>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</si>
  <si>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</si>
  <si>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11/12/23 - VENCIMENTO 18/12/23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</si>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</sst>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85627</v>
      </c>
      <c r="C7" s="10">
        <f aca="true" t="shared" si="0" ref="C7:K7">C8+C11</f>
        <v>105584</v>
      </c>
      <c r="D7" s="10">
        <f t="shared" si="0"/>
        <v>311760</v>
      </c>
      <c r="E7" s="10">
        <f t="shared" si="0"/>
        <v>250529</v>
      </c>
      <c r="F7" s="10">
        <f t="shared" si="0"/>
        <v>266290</v>
      </c>
      <c r="G7" s="10">
        <f t="shared" si="0"/>
        <v>145468</v>
      </c>
      <c r="H7" s="10">
        <f t="shared" si="0"/>
        <v>84867</v>
      </c>
      <c r="I7" s="10">
        <f t="shared" si="0"/>
        <v>118735</v>
      </c>
      <c r="J7" s="10">
        <f t="shared" si="0"/>
        <v>116486</v>
      </c>
      <c r="K7" s="10">
        <f t="shared" si="0"/>
        <v>210176</v>
      </c>
      <c r="L7" s="10">
        <f aca="true" t="shared" si="1" ref="L7:L13">SUM(B7:K7)</f>
        <v>1695522</v>
      </c>
      <c r="M7" s="11"/>
    </row>
    <row r="8" spans="1:13" ht="17.25" customHeight="1">
      <c r="A8" s="12" t="s">
        <v>81</v>
      </c>
      <c r="B8" s="13">
        <f>B9+B10</f>
        <v>5779</v>
      </c>
      <c r="C8" s="13">
        <f aca="true" t="shared" si="2" ref="C8:K8">C9+C10</f>
        <v>5740</v>
      </c>
      <c r="D8" s="13">
        <f t="shared" si="2"/>
        <v>17890</v>
      </c>
      <c r="E8" s="13">
        <f t="shared" si="2"/>
        <v>12946</v>
      </c>
      <c r="F8" s="13">
        <f t="shared" si="2"/>
        <v>12354</v>
      </c>
      <c r="G8" s="13">
        <f t="shared" si="2"/>
        <v>8733</v>
      </c>
      <c r="H8" s="13">
        <f t="shared" si="2"/>
        <v>4550</v>
      </c>
      <c r="I8" s="13">
        <f t="shared" si="2"/>
        <v>4903</v>
      </c>
      <c r="J8" s="13">
        <f t="shared" si="2"/>
        <v>6350</v>
      </c>
      <c r="K8" s="13">
        <f t="shared" si="2"/>
        <v>10769</v>
      </c>
      <c r="L8" s="13">
        <f t="shared" si="1"/>
        <v>90014</v>
      </c>
      <c r="M8"/>
    </row>
    <row r="9" spans="1:13" ht="17.25" customHeight="1">
      <c r="A9" s="14" t="s">
        <v>18</v>
      </c>
      <c r="B9" s="15">
        <v>5776</v>
      </c>
      <c r="C9" s="15">
        <v>5740</v>
      </c>
      <c r="D9" s="15">
        <v>17890</v>
      </c>
      <c r="E9" s="15">
        <v>12946</v>
      </c>
      <c r="F9" s="15">
        <v>12354</v>
      </c>
      <c r="G9" s="15">
        <v>8733</v>
      </c>
      <c r="H9" s="15">
        <v>4395</v>
      </c>
      <c r="I9" s="15">
        <v>4903</v>
      </c>
      <c r="J9" s="15">
        <v>6350</v>
      </c>
      <c r="K9" s="15">
        <v>10769</v>
      </c>
      <c r="L9" s="13">
        <f t="shared" si="1"/>
        <v>89856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155</v>
      </c>
      <c r="I10" s="15">
        <v>0</v>
      </c>
      <c r="J10" s="15">
        <v>0</v>
      </c>
      <c r="K10" s="15">
        <v>0</v>
      </c>
      <c r="L10" s="13">
        <f t="shared" si="1"/>
        <v>158</v>
      </c>
      <c r="M10"/>
    </row>
    <row r="11" spans="1:13" ht="17.25" customHeight="1">
      <c r="A11" s="12" t="s">
        <v>70</v>
      </c>
      <c r="B11" s="15">
        <v>79848</v>
      </c>
      <c r="C11" s="15">
        <v>99844</v>
      </c>
      <c r="D11" s="15">
        <v>293870</v>
      </c>
      <c r="E11" s="15">
        <v>237583</v>
      </c>
      <c r="F11" s="15">
        <v>253936</v>
      </c>
      <c r="G11" s="15">
        <v>136735</v>
      </c>
      <c r="H11" s="15">
        <v>80317</v>
      </c>
      <c r="I11" s="15">
        <v>113832</v>
      </c>
      <c r="J11" s="15">
        <v>110136</v>
      </c>
      <c r="K11" s="15">
        <v>199407</v>
      </c>
      <c r="L11" s="13">
        <f t="shared" si="1"/>
        <v>1605508</v>
      </c>
      <c r="M11" s="60"/>
    </row>
    <row r="12" spans="1:13" ht="17.25" customHeight="1">
      <c r="A12" s="14" t="s">
        <v>82</v>
      </c>
      <c r="B12" s="15">
        <v>9856</v>
      </c>
      <c r="C12" s="15">
        <v>7817</v>
      </c>
      <c r="D12" s="15">
        <v>27259</v>
      </c>
      <c r="E12" s="15">
        <v>24851</v>
      </c>
      <c r="F12" s="15">
        <v>23087</v>
      </c>
      <c r="G12" s="15">
        <v>13432</v>
      </c>
      <c r="H12" s="15">
        <v>7672</v>
      </c>
      <c r="I12" s="15">
        <v>6875</v>
      </c>
      <c r="J12" s="15">
        <v>8362</v>
      </c>
      <c r="K12" s="15">
        <v>13465</v>
      </c>
      <c r="L12" s="13">
        <f t="shared" si="1"/>
        <v>142676</v>
      </c>
      <c r="M12" s="60"/>
    </row>
    <row r="13" spans="1:13" ht="17.25" customHeight="1">
      <c r="A13" s="14" t="s">
        <v>71</v>
      </c>
      <c r="B13" s="15">
        <f>+B11-B12</f>
        <v>69992</v>
      </c>
      <c r="C13" s="15">
        <f aca="true" t="shared" si="3" ref="C13:K13">+C11-C12</f>
        <v>92027</v>
      </c>
      <c r="D13" s="15">
        <f t="shared" si="3"/>
        <v>266611</v>
      </c>
      <c r="E13" s="15">
        <f t="shared" si="3"/>
        <v>212732</v>
      </c>
      <c r="F13" s="15">
        <f t="shared" si="3"/>
        <v>230849</v>
      </c>
      <c r="G13" s="15">
        <f t="shared" si="3"/>
        <v>123303</v>
      </c>
      <c r="H13" s="15">
        <f t="shared" si="3"/>
        <v>72645</v>
      </c>
      <c r="I13" s="15">
        <f t="shared" si="3"/>
        <v>106957</v>
      </c>
      <c r="J13" s="15">
        <f t="shared" si="3"/>
        <v>101774</v>
      </c>
      <c r="K13" s="15">
        <f t="shared" si="3"/>
        <v>185942</v>
      </c>
      <c r="L13" s="13">
        <f t="shared" si="1"/>
        <v>1462832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1.213069405352529</v>
      </c>
      <c r="C18" s="22">
        <v>1.18326726421356</v>
      </c>
      <c r="D18" s="22">
        <v>1.084074271981775</v>
      </c>
      <c r="E18" s="22">
        <v>1.09534938016572</v>
      </c>
      <c r="F18" s="22">
        <v>1.176901222939737</v>
      </c>
      <c r="G18" s="22">
        <v>1.173694812698424</v>
      </c>
      <c r="H18" s="22">
        <v>1.090369506642798</v>
      </c>
      <c r="I18" s="22">
        <v>1.143245095499362</v>
      </c>
      <c r="J18" s="22">
        <v>1.319109116183607</v>
      </c>
      <c r="K18" s="22">
        <v>1.112904639608582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797795.88</v>
      </c>
      <c r="C20" s="25">
        <f aca="true" t="shared" si="4" ref="C20:K20">SUM(C21:C30)</f>
        <v>532434.2999999999</v>
      </c>
      <c r="D20" s="25">
        <f t="shared" si="4"/>
        <v>1731280.7300000002</v>
      </c>
      <c r="E20" s="25">
        <f t="shared" si="4"/>
        <v>1407003.9799999997</v>
      </c>
      <c r="F20" s="25">
        <f t="shared" si="4"/>
        <v>1437412.2</v>
      </c>
      <c r="G20" s="25">
        <f t="shared" si="4"/>
        <v>858162.4199999999</v>
      </c>
      <c r="H20" s="25">
        <f t="shared" si="4"/>
        <v>514731.2299999999</v>
      </c>
      <c r="I20" s="25">
        <f t="shared" si="4"/>
        <v>616462.42</v>
      </c>
      <c r="J20" s="25">
        <f t="shared" si="4"/>
        <v>756601.9700000001</v>
      </c>
      <c r="K20" s="25">
        <f t="shared" si="4"/>
        <v>939493.1900000002</v>
      </c>
      <c r="L20" s="25">
        <f>SUM(B20:K20)</f>
        <v>9591378.319999998</v>
      </c>
      <c r="M20"/>
    </row>
    <row r="21" spans="1:13" ht="17.25" customHeight="1">
      <c r="A21" s="26" t="s">
        <v>22</v>
      </c>
      <c r="B21" s="56">
        <f>ROUND((B15+B16)*B7,2)</f>
        <v>627380.47</v>
      </c>
      <c r="C21" s="56">
        <f aca="true" t="shared" si="5" ref="C21:K21">ROUND((C15+C16)*C7,2)</f>
        <v>435565.68</v>
      </c>
      <c r="D21" s="56">
        <f t="shared" si="5"/>
        <v>1530710.42</v>
      </c>
      <c r="E21" s="56">
        <f t="shared" si="5"/>
        <v>1245980.93</v>
      </c>
      <c r="F21" s="56">
        <f t="shared" si="5"/>
        <v>1170184.78</v>
      </c>
      <c r="G21" s="56">
        <f t="shared" si="5"/>
        <v>702886.83</v>
      </c>
      <c r="H21" s="56">
        <f t="shared" si="5"/>
        <v>451704.61</v>
      </c>
      <c r="I21" s="56">
        <f t="shared" si="5"/>
        <v>523965.68</v>
      </c>
      <c r="J21" s="56">
        <f t="shared" si="5"/>
        <v>553611.36</v>
      </c>
      <c r="K21" s="56">
        <f t="shared" si="5"/>
        <v>815693.06</v>
      </c>
      <c r="L21" s="33">
        <f aca="true" t="shared" si="6" ref="L21:L29">SUM(B21:K21)</f>
        <v>8057683.82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133675.58</v>
      </c>
      <c r="C22" s="33">
        <f t="shared" si="7"/>
        <v>79824.93</v>
      </c>
      <c r="D22" s="33">
        <f t="shared" si="7"/>
        <v>128693.36</v>
      </c>
      <c r="E22" s="33">
        <f t="shared" si="7"/>
        <v>118803.51</v>
      </c>
      <c r="F22" s="33">
        <f t="shared" si="7"/>
        <v>207007.12</v>
      </c>
      <c r="G22" s="33">
        <f t="shared" si="7"/>
        <v>122087.8</v>
      </c>
      <c r="H22" s="33">
        <f t="shared" si="7"/>
        <v>40820.32</v>
      </c>
      <c r="I22" s="33">
        <f t="shared" si="7"/>
        <v>75055.51</v>
      </c>
      <c r="J22" s="33">
        <f t="shared" si="7"/>
        <v>176662.43</v>
      </c>
      <c r="K22" s="33">
        <f t="shared" si="7"/>
        <v>92095.53</v>
      </c>
      <c r="L22" s="33">
        <f t="shared" si="6"/>
        <v>1174726.09</v>
      </c>
      <c r="M22"/>
    </row>
    <row r="23" spans="1:13" ht="17.25" customHeight="1">
      <c r="A23" s="27" t="s">
        <v>24</v>
      </c>
      <c r="B23" s="33">
        <v>2752.26</v>
      </c>
      <c r="C23" s="33">
        <v>14483.58</v>
      </c>
      <c r="D23" s="33">
        <v>65750.33</v>
      </c>
      <c r="E23" s="33">
        <v>36634.98</v>
      </c>
      <c r="F23" s="33">
        <v>54531.78</v>
      </c>
      <c r="G23" s="33">
        <v>31951.49</v>
      </c>
      <c r="H23" s="33">
        <v>19677.81</v>
      </c>
      <c r="I23" s="33">
        <v>14754.36</v>
      </c>
      <c r="J23" s="33">
        <v>21677.26</v>
      </c>
      <c r="K23" s="33">
        <v>26728.93</v>
      </c>
      <c r="L23" s="33">
        <f t="shared" si="6"/>
        <v>288942.77999999997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648.07</v>
      </c>
      <c r="C26" s="33">
        <v>432.95</v>
      </c>
      <c r="D26" s="33">
        <v>1405.06</v>
      </c>
      <c r="E26" s="33">
        <v>1140.93</v>
      </c>
      <c r="F26" s="33">
        <v>1165.43</v>
      </c>
      <c r="G26" s="33">
        <v>697.08</v>
      </c>
      <c r="H26" s="33">
        <v>416.62</v>
      </c>
      <c r="I26" s="33">
        <v>501.03</v>
      </c>
      <c r="J26" s="33">
        <v>612.67</v>
      </c>
      <c r="K26" s="33">
        <v>762.43</v>
      </c>
      <c r="L26" s="33">
        <f t="shared" si="6"/>
        <v>7782.27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31096.02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31096.02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-132522.59</v>
      </c>
      <c r="C32" s="33">
        <f t="shared" si="8"/>
        <v>-30245.6</v>
      </c>
      <c r="D32" s="33">
        <f t="shared" si="8"/>
        <v>-80260.4</v>
      </c>
      <c r="E32" s="33">
        <f t="shared" si="8"/>
        <v>-64829.31999999993</v>
      </c>
      <c r="F32" s="33">
        <f t="shared" si="8"/>
        <v>-55664.4</v>
      </c>
      <c r="G32" s="33">
        <f t="shared" si="8"/>
        <v>-40246.799999999996</v>
      </c>
      <c r="H32" s="33">
        <f t="shared" si="8"/>
        <v>-27717.25</v>
      </c>
      <c r="I32" s="33">
        <f t="shared" si="8"/>
        <v>-28212.550000000003</v>
      </c>
      <c r="J32" s="33">
        <f t="shared" si="8"/>
        <v>-29286.4</v>
      </c>
      <c r="K32" s="33">
        <f t="shared" si="8"/>
        <v>-47660.799999999996</v>
      </c>
      <c r="L32" s="33">
        <f aca="true" t="shared" si="9" ref="L32:L39">SUM(B32:K32)</f>
        <v>-536646.11</v>
      </c>
      <c r="M32"/>
    </row>
    <row r="33" spans="1:13" ht="18.75" customHeight="1">
      <c r="A33" s="27" t="s">
        <v>28</v>
      </c>
      <c r="B33" s="33">
        <f>B34+B35+B36+B37</f>
        <v>-25414.4</v>
      </c>
      <c r="C33" s="33">
        <f aca="true" t="shared" si="10" ref="C33:K33">C34+C35+C36+C37</f>
        <v>-25256</v>
      </c>
      <c r="D33" s="33">
        <f t="shared" si="10"/>
        <v>-78716</v>
      </c>
      <c r="E33" s="33">
        <f t="shared" si="10"/>
        <v>-56962.4</v>
      </c>
      <c r="F33" s="33">
        <f t="shared" si="10"/>
        <v>-54357.6</v>
      </c>
      <c r="G33" s="33">
        <f t="shared" si="10"/>
        <v>-38425.2</v>
      </c>
      <c r="H33" s="33">
        <f t="shared" si="10"/>
        <v>-19338</v>
      </c>
      <c r="I33" s="33">
        <f t="shared" si="10"/>
        <v>-28212.550000000003</v>
      </c>
      <c r="J33" s="33">
        <f t="shared" si="10"/>
        <v>-27940</v>
      </c>
      <c r="K33" s="33">
        <f t="shared" si="10"/>
        <v>-47383.6</v>
      </c>
      <c r="L33" s="33">
        <f t="shared" si="9"/>
        <v>-402005.74999999994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-25414.4</v>
      </c>
      <c r="C34" s="33">
        <f t="shared" si="11"/>
        <v>-25256</v>
      </c>
      <c r="D34" s="33">
        <f t="shared" si="11"/>
        <v>-78716</v>
      </c>
      <c r="E34" s="33">
        <f t="shared" si="11"/>
        <v>-56962.4</v>
      </c>
      <c r="F34" s="33">
        <f t="shared" si="11"/>
        <v>-54357.6</v>
      </c>
      <c r="G34" s="33">
        <f t="shared" si="11"/>
        <v>-38425.2</v>
      </c>
      <c r="H34" s="33">
        <f t="shared" si="11"/>
        <v>-19338</v>
      </c>
      <c r="I34" s="33">
        <f t="shared" si="11"/>
        <v>-21573.2</v>
      </c>
      <c r="J34" s="33">
        <f t="shared" si="11"/>
        <v>-27940</v>
      </c>
      <c r="K34" s="33">
        <f t="shared" si="11"/>
        <v>-47383.6</v>
      </c>
      <c r="L34" s="33">
        <f t="shared" si="9"/>
        <v>-395366.39999999997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-6639.35</v>
      </c>
      <c r="J37" s="17">
        <v>0</v>
      </c>
      <c r="K37" s="17">
        <v>0</v>
      </c>
      <c r="L37" s="33">
        <f t="shared" si="9"/>
        <v>-6639.35</v>
      </c>
      <c r="M37"/>
    </row>
    <row r="38" spans="1:13" s="36" customFormat="1" ht="18.75" customHeight="1">
      <c r="A38" s="27" t="s">
        <v>32</v>
      </c>
      <c r="B38" s="38">
        <f>SUM(B39:B50)</f>
        <v>-107108.19</v>
      </c>
      <c r="C38" s="38">
        <f aca="true" t="shared" si="12" ref="C38:K38">SUM(C39:C50)</f>
        <v>-4989.6</v>
      </c>
      <c r="D38" s="38">
        <f t="shared" si="12"/>
        <v>-1544.4</v>
      </c>
      <c r="E38" s="38">
        <f t="shared" si="12"/>
        <v>-7866.9199999999255</v>
      </c>
      <c r="F38" s="38">
        <f t="shared" si="12"/>
        <v>-1306.8</v>
      </c>
      <c r="G38" s="38">
        <f t="shared" si="12"/>
        <v>-1821.6</v>
      </c>
      <c r="H38" s="38">
        <f t="shared" si="12"/>
        <v>-8379.25</v>
      </c>
      <c r="I38" s="38">
        <f t="shared" si="12"/>
        <v>0</v>
      </c>
      <c r="J38" s="38">
        <f t="shared" si="12"/>
        <v>-1346.4</v>
      </c>
      <c r="K38" s="38">
        <f t="shared" si="12"/>
        <v>-277.2</v>
      </c>
      <c r="L38" s="33">
        <f t="shared" si="9"/>
        <v>-134640.35999999996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-237.6</v>
      </c>
      <c r="C43" s="17">
        <v>-4989.6</v>
      </c>
      <c r="D43" s="17">
        <v>-1544.4</v>
      </c>
      <c r="E43" s="17">
        <v>-2098.8</v>
      </c>
      <c r="F43" s="17">
        <v>-1306.8</v>
      </c>
      <c r="G43" s="17">
        <v>-1821.6</v>
      </c>
      <c r="H43" s="17">
        <v>-1782</v>
      </c>
      <c r="I43" s="17">
        <v>0</v>
      </c>
      <c r="J43" s="17">
        <v>-1346.4</v>
      </c>
      <c r="K43" s="17">
        <v>-277.2</v>
      </c>
      <c r="L43" s="30">
        <f t="shared" si="13"/>
        <v>-15404.400000000001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665273.29</v>
      </c>
      <c r="C56" s="41">
        <f t="shared" si="16"/>
        <v>502188.69999999995</v>
      </c>
      <c r="D56" s="41">
        <f t="shared" si="16"/>
        <v>1651020.3300000003</v>
      </c>
      <c r="E56" s="41">
        <f t="shared" si="16"/>
        <v>1342174.66</v>
      </c>
      <c r="F56" s="41">
        <f t="shared" si="16"/>
        <v>1381747.8</v>
      </c>
      <c r="G56" s="41">
        <f t="shared" si="16"/>
        <v>817915.6199999999</v>
      </c>
      <c r="H56" s="41">
        <f t="shared" si="16"/>
        <v>487013.9799999999</v>
      </c>
      <c r="I56" s="41">
        <f t="shared" si="16"/>
        <v>588249.87</v>
      </c>
      <c r="J56" s="41">
        <f t="shared" si="16"/>
        <v>727315.5700000001</v>
      </c>
      <c r="K56" s="41">
        <f t="shared" si="16"/>
        <v>891832.3900000001</v>
      </c>
      <c r="L56" s="42">
        <f t="shared" si="14"/>
        <v>9054732.21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665273.29</v>
      </c>
      <c r="C62" s="41">
        <f aca="true" t="shared" si="18" ref="C62:J62">SUM(C63:C74)</f>
        <v>502188.7</v>
      </c>
      <c r="D62" s="41">
        <f t="shared" si="18"/>
        <v>1651020.33</v>
      </c>
      <c r="E62" s="41">
        <f t="shared" si="18"/>
        <v>1342174.66</v>
      </c>
      <c r="F62" s="41">
        <f t="shared" si="18"/>
        <v>1381747.8</v>
      </c>
      <c r="G62" s="41">
        <f t="shared" si="18"/>
        <v>817915.62</v>
      </c>
      <c r="H62" s="41">
        <f t="shared" si="18"/>
        <v>487013.98</v>
      </c>
      <c r="I62" s="41">
        <f>SUM(I63:I79)</f>
        <v>588249.87</v>
      </c>
      <c r="J62" s="41">
        <f t="shared" si="18"/>
        <v>727315.57</v>
      </c>
      <c r="K62" s="41">
        <f>SUM(K63:K76)</f>
        <v>891832.39</v>
      </c>
      <c r="L62" s="46">
        <f>SUM(B62:K62)</f>
        <v>9054732.21</v>
      </c>
      <c r="M62" s="40"/>
    </row>
    <row r="63" spans="1:13" ht="18.75" customHeight="1">
      <c r="A63" s="47" t="s">
        <v>46</v>
      </c>
      <c r="B63" s="48">
        <v>665273.29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665273.29</v>
      </c>
      <c r="M63"/>
    </row>
    <row r="64" spans="1:13" ht="18.75" customHeight="1">
      <c r="A64" s="47" t="s">
        <v>55</v>
      </c>
      <c r="B64" s="17">
        <v>0</v>
      </c>
      <c r="C64" s="48">
        <v>440921.68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440921.68</v>
      </c>
      <c r="M64"/>
    </row>
    <row r="65" spans="1:13" ht="18.75" customHeight="1">
      <c r="A65" s="47" t="s">
        <v>56</v>
      </c>
      <c r="B65" s="17">
        <v>0</v>
      </c>
      <c r="C65" s="48">
        <v>61267.02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61267.02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1651020.33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1651020.33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1342174.66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1342174.66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1381747.8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1381747.8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817915.62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817915.62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487013.98</v>
      </c>
      <c r="I70" s="17">
        <v>0</v>
      </c>
      <c r="J70" s="17">
        <v>0</v>
      </c>
      <c r="K70" s="17">
        <v>0</v>
      </c>
      <c r="L70" s="46">
        <f t="shared" si="19"/>
        <v>487013.98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588249.87</v>
      </c>
      <c r="J71" s="17">
        <v>0</v>
      </c>
      <c r="K71" s="17">
        <v>0</v>
      </c>
      <c r="L71" s="46">
        <f t="shared" si="19"/>
        <v>588249.87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727315.57</v>
      </c>
      <c r="K72" s="17">
        <v>0</v>
      </c>
      <c r="L72" s="46">
        <f t="shared" si="19"/>
        <v>727315.57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519314</v>
      </c>
      <c r="L73" s="46">
        <f t="shared" si="19"/>
        <v>519314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372518.39</v>
      </c>
      <c r="L74" s="46">
        <f t="shared" si="19"/>
        <v>372518.39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473322.32</v>
      </c>
    </row>
    <row r="78" spans="1:11" ht="18" customHeight="1">
      <c r="A78" s="54"/>
      <c r="I78"/>
      <c r="J78"/>
      <c r="K78">
        <v>378283.15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2023-12-15T17:39:42Z</dcterms:modified>
  <cp:category/>
  <cp:version/>
  <cp:contentType/>
  <cp:contentStatus/>
</cp:coreProperties>
</file>