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<sst xmlns="http://schemas.openxmlformats.org/spreadsheetml/2006/main" count="87" uniqueCount="86">
  <si>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</si>
  <si>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</si>
  <si>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</si>
  <si>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</si>
  <si>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</si>
  <si>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</si>
  <si>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</si>
  <si>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</si>
  <si>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</si>
  <si>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</si>
  <si>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</si>
  <si>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</si>
  <si>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</si>
  <si>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</si>
  <si>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</si>
  <si>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</si>
  <si>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</si>
  <si>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</si>
  <si>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</si>
  <si>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</si>
  <si>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</si>
  <si>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</si>
  <si>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</si>
  <si>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</si>
  <si>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</si>
  <si>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</si>
  <si>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</si>
  <si>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</si>
  <si>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</si>
  <si>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</si>
  <si>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</si>
  <si>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</si>
  <si>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</si>
  <si>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</si>
  <si>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</si>
  <si>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</si>
  <si>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</si>
  <si>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</si>
  <si>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</si>
  <si>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</si>
  <si>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</si>
  <si>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</si>
  <si>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</si>
  <si>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</si>
  <si>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</si>
  <si>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</si>
  <si>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</si>
  <si>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</si>
  <si>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</si>
  <si>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</si>
  <si>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</si>
  <si>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</si>
  <si>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</si>
  <si>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</si>
  <si>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</si>
  <si>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</si>
  <si>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</si>
  <si>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</si>
  <si>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</si>
  <si>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</si>
  <si>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</si>
  <si>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</si>
  <si>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</si>
  <si>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</si>
  <si>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</si>
  <si>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</si>
  <si>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</si>
  <si>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</si>
  <si>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</si>
  <si>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</si>
  <si>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</si>
  <si>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</si>
  <si>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</si>
  <si>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</si>
  <si>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</si>
  <si>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</si>
  <si>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</si>
  <si>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</si>
  <si>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</si>
  <si>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</si>
  <si>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</si>
  <si>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</si>
  <si>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</si>
  <si>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</si>
  <si>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07/12/23 - VENCIMENTO 14/12/23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</si>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</sst>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87362</v>
      </c>
      <c r="C7" s="10">
        <f aca="true" t="shared" si="0" ref="C7:K7">C8+C11</f>
        <v>117069</v>
      </c>
      <c r="D7" s="10">
        <f t="shared" si="0"/>
        <v>335190</v>
      </c>
      <c r="E7" s="10">
        <f t="shared" si="0"/>
        <v>263231</v>
      </c>
      <c r="F7" s="10">
        <f t="shared" si="0"/>
        <v>286656</v>
      </c>
      <c r="G7" s="10">
        <f t="shared" si="0"/>
        <v>159771</v>
      </c>
      <c r="H7" s="10">
        <f t="shared" si="0"/>
        <v>91548</v>
      </c>
      <c r="I7" s="10">
        <f t="shared" si="0"/>
        <v>127775</v>
      </c>
      <c r="J7" s="10">
        <f t="shared" si="0"/>
        <v>126162</v>
      </c>
      <c r="K7" s="10">
        <f t="shared" si="0"/>
        <v>226529</v>
      </c>
      <c r="L7" s="10">
        <f aca="true" t="shared" si="1" ref="L7:L13">SUM(B7:K7)</f>
        <v>1821293</v>
      </c>
      <c r="M7" s="11"/>
    </row>
    <row r="8" spans="1:13" ht="17.25" customHeight="1">
      <c r="A8" s="12" t="s">
        <v>81</v>
      </c>
      <c r="B8" s="13">
        <f>B9+B10</f>
        <v>5337</v>
      </c>
      <c r="C8" s="13">
        <f aca="true" t="shared" si="2" ref="C8:K8">C9+C10</f>
        <v>5936</v>
      </c>
      <c r="D8" s="13">
        <f t="shared" si="2"/>
        <v>17688</v>
      </c>
      <c r="E8" s="13">
        <f t="shared" si="2"/>
        <v>12549</v>
      </c>
      <c r="F8" s="13">
        <f t="shared" si="2"/>
        <v>12208</v>
      </c>
      <c r="G8" s="13">
        <f t="shared" si="2"/>
        <v>9430</v>
      </c>
      <c r="H8" s="13">
        <f t="shared" si="2"/>
        <v>4746</v>
      </c>
      <c r="I8" s="13">
        <f t="shared" si="2"/>
        <v>5020</v>
      </c>
      <c r="J8" s="13">
        <f t="shared" si="2"/>
        <v>6792</v>
      </c>
      <c r="K8" s="13">
        <f t="shared" si="2"/>
        <v>11212</v>
      </c>
      <c r="L8" s="13">
        <f t="shared" si="1"/>
        <v>90918</v>
      </c>
      <c r="M8"/>
    </row>
    <row r="9" spans="1:13" ht="17.25" customHeight="1">
      <c r="A9" s="14" t="s">
        <v>18</v>
      </c>
      <c r="B9" s="15">
        <v>5335</v>
      </c>
      <c r="C9" s="15">
        <v>5936</v>
      </c>
      <c r="D9" s="15">
        <v>17688</v>
      </c>
      <c r="E9" s="15">
        <v>12547</v>
      </c>
      <c r="F9" s="15">
        <v>12208</v>
      </c>
      <c r="G9" s="15">
        <v>9430</v>
      </c>
      <c r="H9" s="15">
        <v>4600</v>
      </c>
      <c r="I9" s="15">
        <v>5020</v>
      </c>
      <c r="J9" s="15">
        <v>6792</v>
      </c>
      <c r="K9" s="15">
        <v>11212</v>
      </c>
      <c r="L9" s="13">
        <f t="shared" si="1"/>
        <v>90768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146</v>
      </c>
      <c r="I10" s="15">
        <v>0</v>
      </c>
      <c r="J10" s="15">
        <v>0</v>
      </c>
      <c r="K10" s="15">
        <v>0</v>
      </c>
      <c r="L10" s="13">
        <f t="shared" si="1"/>
        <v>150</v>
      </c>
      <c r="M10"/>
    </row>
    <row r="11" spans="1:13" ht="17.25" customHeight="1">
      <c r="A11" s="12" t="s">
        <v>70</v>
      </c>
      <c r="B11" s="15">
        <v>82025</v>
      </c>
      <c r="C11" s="15">
        <v>111133</v>
      </c>
      <c r="D11" s="15">
        <v>317502</v>
      </c>
      <c r="E11" s="15">
        <v>250682</v>
      </c>
      <c r="F11" s="15">
        <v>274448</v>
      </c>
      <c r="G11" s="15">
        <v>150341</v>
      </c>
      <c r="H11" s="15">
        <v>86802</v>
      </c>
      <c r="I11" s="15">
        <v>122755</v>
      </c>
      <c r="J11" s="15">
        <v>119370</v>
      </c>
      <c r="K11" s="15">
        <v>215317</v>
      </c>
      <c r="L11" s="13">
        <f t="shared" si="1"/>
        <v>1730375</v>
      </c>
      <c r="M11" s="60"/>
    </row>
    <row r="12" spans="1:13" ht="17.25" customHeight="1">
      <c r="A12" s="14" t="s">
        <v>82</v>
      </c>
      <c r="B12" s="15">
        <v>9333</v>
      </c>
      <c r="C12" s="15">
        <v>8559</v>
      </c>
      <c r="D12" s="15">
        <v>27668</v>
      </c>
      <c r="E12" s="15">
        <v>24903</v>
      </c>
      <c r="F12" s="15">
        <v>23893</v>
      </c>
      <c r="G12" s="15">
        <v>13808</v>
      </c>
      <c r="H12" s="15">
        <v>7664</v>
      </c>
      <c r="I12" s="15">
        <v>6931</v>
      </c>
      <c r="J12" s="15">
        <v>8550</v>
      </c>
      <c r="K12" s="15">
        <v>14104</v>
      </c>
      <c r="L12" s="13">
        <f t="shared" si="1"/>
        <v>145413</v>
      </c>
      <c r="M12" s="60"/>
    </row>
    <row r="13" spans="1:13" ht="17.25" customHeight="1">
      <c r="A13" s="14" t="s">
        <v>71</v>
      </c>
      <c r="B13" s="15">
        <f>+B11-B12</f>
        <v>72692</v>
      </c>
      <c r="C13" s="15">
        <f aca="true" t="shared" si="3" ref="C13:K13">+C11-C12</f>
        <v>102574</v>
      </c>
      <c r="D13" s="15">
        <f t="shared" si="3"/>
        <v>289834</v>
      </c>
      <c r="E13" s="15">
        <f t="shared" si="3"/>
        <v>225779</v>
      </c>
      <c r="F13" s="15">
        <f t="shared" si="3"/>
        <v>250555</v>
      </c>
      <c r="G13" s="15">
        <f t="shared" si="3"/>
        <v>136533</v>
      </c>
      <c r="H13" s="15">
        <f t="shared" si="3"/>
        <v>79138</v>
      </c>
      <c r="I13" s="15">
        <f t="shared" si="3"/>
        <v>115824</v>
      </c>
      <c r="J13" s="15">
        <f t="shared" si="3"/>
        <v>110820</v>
      </c>
      <c r="K13" s="15">
        <f t="shared" si="3"/>
        <v>201213</v>
      </c>
      <c r="L13" s="13">
        <f t="shared" si="1"/>
        <v>1584962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1.17212025493187</v>
      </c>
      <c r="C18" s="22">
        <v>1.08827382071929</v>
      </c>
      <c r="D18" s="22">
        <v>1.014379725043002</v>
      </c>
      <c r="E18" s="22">
        <v>1.051184377602298</v>
      </c>
      <c r="F18" s="22">
        <v>1.11357663707022</v>
      </c>
      <c r="G18" s="22">
        <v>1.092285324241046</v>
      </c>
      <c r="H18" s="22">
        <v>1.021658355256403</v>
      </c>
      <c r="I18" s="22">
        <v>1.077457848840915</v>
      </c>
      <c r="J18" s="22">
        <v>1.225301382836919</v>
      </c>
      <c r="K18" s="22">
        <v>1.041718823834088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786376.5300000001</v>
      </c>
      <c r="C20" s="25">
        <f aca="true" t="shared" si="4" ref="C20:K20">SUM(C21:C30)</f>
        <v>542809.0300000001</v>
      </c>
      <c r="D20" s="25">
        <f t="shared" si="4"/>
        <v>1740690.6799999997</v>
      </c>
      <c r="E20" s="25">
        <f t="shared" si="4"/>
        <v>1417985.4899999998</v>
      </c>
      <c r="F20" s="25">
        <f t="shared" si="4"/>
        <v>1463147.3</v>
      </c>
      <c r="G20" s="25">
        <f t="shared" si="4"/>
        <v>876780.3300000001</v>
      </c>
      <c r="H20" s="25">
        <f t="shared" si="4"/>
        <v>520049.02999999997</v>
      </c>
      <c r="I20" s="25">
        <f t="shared" si="4"/>
        <v>624788.2900000002</v>
      </c>
      <c r="J20" s="25">
        <f t="shared" si="4"/>
        <v>760888.8099999999</v>
      </c>
      <c r="K20" s="25">
        <f t="shared" si="4"/>
        <v>947381.78</v>
      </c>
      <c r="L20" s="25">
        <f>SUM(B20:K20)</f>
        <v>9680897.27</v>
      </c>
      <c r="M20"/>
    </row>
    <row r="21" spans="1:13" ht="17.25" customHeight="1">
      <c r="A21" s="26" t="s">
        <v>22</v>
      </c>
      <c r="B21" s="56">
        <f>ROUND((B15+B16)*B7,2)</f>
        <v>640092.64</v>
      </c>
      <c r="C21" s="56">
        <f aca="true" t="shared" si="5" ref="C21:K21">ROUND((C15+C16)*C7,2)</f>
        <v>482944.75</v>
      </c>
      <c r="D21" s="56">
        <f t="shared" si="5"/>
        <v>1645749.38</v>
      </c>
      <c r="E21" s="56">
        <f t="shared" si="5"/>
        <v>1309153.06</v>
      </c>
      <c r="F21" s="56">
        <f t="shared" si="5"/>
        <v>1259681.13</v>
      </c>
      <c r="G21" s="56">
        <f t="shared" si="5"/>
        <v>771997.49</v>
      </c>
      <c r="H21" s="56">
        <f t="shared" si="5"/>
        <v>487264.23</v>
      </c>
      <c r="I21" s="56">
        <f t="shared" si="5"/>
        <v>563858.3</v>
      </c>
      <c r="J21" s="56">
        <f t="shared" si="5"/>
        <v>599597.52</v>
      </c>
      <c r="K21" s="56">
        <f t="shared" si="5"/>
        <v>879159.05</v>
      </c>
      <c r="L21" s="33">
        <f aca="true" t="shared" si="6" ref="L21:L29">SUM(B21:K21)</f>
        <v>8639497.55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110172.91</v>
      </c>
      <c r="C22" s="33">
        <f t="shared" si="7"/>
        <v>42631.38</v>
      </c>
      <c r="D22" s="33">
        <f t="shared" si="7"/>
        <v>23665.42</v>
      </c>
      <c r="E22" s="33">
        <f t="shared" si="7"/>
        <v>67008.18</v>
      </c>
      <c r="F22" s="33">
        <f t="shared" si="7"/>
        <v>143070.35</v>
      </c>
      <c r="G22" s="33">
        <f t="shared" si="7"/>
        <v>71244.04</v>
      </c>
      <c r="H22" s="33">
        <f t="shared" si="7"/>
        <v>10553.34</v>
      </c>
      <c r="I22" s="33">
        <f t="shared" si="7"/>
        <v>43675.25</v>
      </c>
      <c r="J22" s="33">
        <f t="shared" si="7"/>
        <v>135090.15</v>
      </c>
      <c r="K22" s="33">
        <f t="shared" si="7"/>
        <v>36677.48</v>
      </c>
      <c r="L22" s="33">
        <f t="shared" si="6"/>
        <v>683788.5</v>
      </c>
      <c r="M22"/>
    </row>
    <row r="23" spans="1:13" ht="17.25" customHeight="1">
      <c r="A23" s="27" t="s">
        <v>24</v>
      </c>
      <c r="B23" s="33">
        <v>2690.1</v>
      </c>
      <c r="C23" s="33">
        <v>14670.06</v>
      </c>
      <c r="D23" s="33">
        <v>65160.16</v>
      </c>
      <c r="E23" s="33">
        <v>36245.14</v>
      </c>
      <c r="F23" s="33">
        <v>54699.13</v>
      </c>
      <c r="G23" s="33">
        <v>32297.05</v>
      </c>
      <c r="H23" s="33">
        <v>19702.97</v>
      </c>
      <c r="I23" s="33">
        <v>14567.87</v>
      </c>
      <c r="J23" s="33">
        <v>21552.94</v>
      </c>
      <c r="K23" s="33">
        <v>26572.3</v>
      </c>
      <c r="L23" s="33">
        <f t="shared" si="6"/>
        <v>288157.72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629.01</v>
      </c>
      <c r="C26" s="33">
        <v>435.68</v>
      </c>
      <c r="D26" s="33">
        <v>1394.16</v>
      </c>
      <c r="E26" s="33">
        <v>1135.48</v>
      </c>
      <c r="F26" s="33">
        <v>1173.6</v>
      </c>
      <c r="G26" s="33">
        <v>702.53</v>
      </c>
      <c r="H26" s="33">
        <v>416.62</v>
      </c>
      <c r="I26" s="33">
        <v>501.03</v>
      </c>
      <c r="J26" s="33">
        <v>609.95</v>
      </c>
      <c r="K26" s="33">
        <v>759.71</v>
      </c>
      <c r="L26" s="33">
        <f t="shared" si="6"/>
        <v>7757.7699999999995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30548.39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30548.39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-130344.59</v>
      </c>
      <c r="C32" s="33">
        <f t="shared" si="8"/>
        <v>-26118.4</v>
      </c>
      <c r="D32" s="33">
        <f t="shared" si="8"/>
        <v>-77827.2</v>
      </c>
      <c r="E32" s="33">
        <f t="shared" si="8"/>
        <v>-60974.920000000115</v>
      </c>
      <c r="F32" s="33">
        <f t="shared" si="8"/>
        <v>-53715.2</v>
      </c>
      <c r="G32" s="33">
        <f t="shared" si="8"/>
        <v>-41492</v>
      </c>
      <c r="H32" s="33">
        <f t="shared" si="8"/>
        <v>-26837.25</v>
      </c>
      <c r="I32" s="33">
        <f t="shared" si="8"/>
        <v>-29634.85</v>
      </c>
      <c r="J32" s="33">
        <f t="shared" si="8"/>
        <v>-29884.8</v>
      </c>
      <c r="K32" s="33">
        <f t="shared" si="8"/>
        <v>-49332.8</v>
      </c>
      <c r="L32" s="33">
        <f aca="true" t="shared" si="9" ref="L32:L39">SUM(B32:K32)</f>
        <v>-526162.0100000001</v>
      </c>
      <c r="M32"/>
    </row>
    <row r="33" spans="1:13" ht="18.75" customHeight="1">
      <c r="A33" s="27" t="s">
        <v>28</v>
      </c>
      <c r="B33" s="33">
        <f>B34+B35+B36+B37</f>
        <v>-23474</v>
      </c>
      <c r="C33" s="33">
        <f aca="true" t="shared" si="10" ref="C33:K33">C34+C35+C36+C37</f>
        <v>-26118.4</v>
      </c>
      <c r="D33" s="33">
        <f t="shared" si="10"/>
        <v>-77827.2</v>
      </c>
      <c r="E33" s="33">
        <f t="shared" si="10"/>
        <v>-55206.8</v>
      </c>
      <c r="F33" s="33">
        <f t="shared" si="10"/>
        <v>-53715.2</v>
      </c>
      <c r="G33" s="33">
        <f t="shared" si="10"/>
        <v>-41492</v>
      </c>
      <c r="H33" s="33">
        <f t="shared" si="10"/>
        <v>-20240</v>
      </c>
      <c r="I33" s="33">
        <f t="shared" si="10"/>
        <v>-29634.85</v>
      </c>
      <c r="J33" s="33">
        <f t="shared" si="10"/>
        <v>-29884.8</v>
      </c>
      <c r="K33" s="33">
        <f t="shared" si="10"/>
        <v>-49332.8</v>
      </c>
      <c r="L33" s="33">
        <f t="shared" si="9"/>
        <v>-406926.05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-23474</v>
      </c>
      <c r="C34" s="33">
        <f t="shared" si="11"/>
        <v>-26118.4</v>
      </c>
      <c r="D34" s="33">
        <f t="shared" si="11"/>
        <v>-77827.2</v>
      </c>
      <c r="E34" s="33">
        <f t="shared" si="11"/>
        <v>-55206.8</v>
      </c>
      <c r="F34" s="33">
        <f t="shared" si="11"/>
        <v>-53715.2</v>
      </c>
      <c r="G34" s="33">
        <f t="shared" si="11"/>
        <v>-41492</v>
      </c>
      <c r="H34" s="33">
        <f t="shared" si="11"/>
        <v>-20240</v>
      </c>
      <c r="I34" s="33">
        <f t="shared" si="11"/>
        <v>-22088</v>
      </c>
      <c r="J34" s="33">
        <f t="shared" si="11"/>
        <v>-29884.8</v>
      </c>
      <c r="K34" s="33">
        <f t="shared" si="11"/>
        <v>-49332.8</v>
      </c>
      <c r="L34" s="33">
        <f t="shared" si="9"/>
        <v>-399379.2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-7546.85</v>
      </c>
      <c r="J37" s="17">
        <v>0</v>
      </c>
      <c r="K37" s="17">
        <v>0</v>
      </c>
      <c r="L37" s="33">
        <f t="shared" si="9"/>
        <v>-7546.85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656031.9400000002</v>
      </c>
      <c r="C56" s="41">
        <f t="shared" si="16"/>
        <v>516690.6300000001</v>
      </c>
      <c r="D56" s="41">
        <f t="shared" si="16"/>
        <v>1662863.4799999997</v>
      </c>
      <c r="E56" s="41">
        <f t="shared" si="16"/>
        <v>1357010.5699999996</v>
      </c>
      <c r="F56" s="41">
        <f t="shared" si="16"/>
        <v>1409432.1</v>
      </c>
      <c r="G56" s="41">
        <f t="shared" si="16"/>
        <v>835288.3300000001</v>
      </c>
      <c r="H56" s="41">
        <f t="shared" si="16"/>
        <v>493211.77999999997</v>
      </c>
      <c r="I56" s="41">
        <f t="shared" si="16"/>
        <v>595153.4400000002</v>
      </c>
      <c r="J56" s="41">
        <f t="shared" si="16"/>
        <v>731004.0099999999</v>
      </c>
      <c r="K56" s="41">
        <f t="shared" si="16"/>
        <v>898048.98</v>
      </c>
      <c r="L56" s="42">
        <f t="shared" si="14"/>
        <v>9154735.26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656031.94</v>
      </c>
      <c r="C62" s="41">
        <f aca="true" t="shared" si="18" ref="C62:J62">SUM(C63:C74)</f>
        <v>516690.63</v>
      </c>
      <c r="D62" s="41">
        <f t="shared" si="18"/>
        <v>1662863.48</v>
      </c>
      <c r="E62" s="41">
        <f t="shared" si="18"/>
        <v>1357010.57</v>
      </c>
      <c r="F62" s="41">
        <f t="shared" si="18"/>
        <v>1409432.1</v>
      </c>
      <c r="G62" s="41">
        <f t="shared" si="18"/>
        <v>835288.33</v>
      </c>
      <c r="H62" s="41">
        <f t="shared" si="18"/>
        <v>493211.78</v>
      </c>
      <c r="I62" s="41">
        <f>SUM(I63:I79)</f>
        <v>595153.44</v>
      </c>
      <c r="J62" s="41">
        <f t="shared" si="18"/>
        <v>731004.01</v>
      </c>
      <c r="K62" s="41">
        <f>SUM(K63:K76)</f>
        <v>898048.98</v>
      </c>
      <c r="L62" s="46">
        <f>SUM(B62:K62)</f>
        <v>9154735.260000002</v>
      </c>
      <c r="M62" s="40"/>
    </row>
    <row r="63" spans="1:13" ht="18.75" customHeight="1">
      <c r="A63" s="47" t="s">
        <v>46</v>
      </c>
      <c r="B63" s="48">
        <v>656031.94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656031.94</v>
      </c>
      <c r="M63"/>
    </row>
    <row r="64" spans="1:13" ht="18.75" customHeight="1">
      <c r="A64" s="47" t="s">
        <v>55</v>
      </c>
      <c r="B64" s="17">
        <v>0</v>
      </c>
      <c r="C64" s="48">
        <v>452310.98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452310.98</v>
      </c>
      <c r="M64"/>
    </row>
    <row r="65" spans="1:13" ht="18.75" customHeight="1">
      <c r="A65" s="47" t="s">
        <v>56</v>
      </c>
      <c r="B65" s="17">
        <v>0</v>
      </c>
      <c r="C65" s="48">
        <v>64379.65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64379.65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1662863.48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1662863.48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1357010.57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1357010.57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1409432.1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1409432.1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835288.33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835288.33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493211.78</v>
      </c>
      <c r="I70" s="17">
        <v>0</v>
      </c>
      <c r="J70" s="17">
        <v>0</v>
      </c>
      <c r="K70" s="17">
        <v>0</v>
      </c>
      <c r="L70" s="46">
        <f t="shared" si="19"/>
        <v>493211.78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595153.44</v>
      </c>
      <c r="J71" s="17">
        <v>0</v>
      </c>
      <c r="K71" s="17">
        <v>0</v>
      </c>
      <c r="L71" s="46">
        <f t="shared" si="19"/>
        <v>595153.44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731004.01</v>
      </c>
      <c r="K72" s="17">
        <v>0</v>
      </c>
      <c r="L72" s="46">
        <f t="shared" si="19"/>
        <v>731004.01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517096.6</v>
      </c>
      <c r="L73" s="46">
        <f t="shared" si="19"/>
        <v>517096.6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380952.38</v>
      </c>
      <c r="L74" s="46">
        <f t="shared" si="19"/>
        <v>380952.38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2023-12-13T18:01:05Z</dcterms:modified>
  <cp:category/>
  <cp:version/>
  <cp:contentType/>
  <cp:contentStatus/>
</cp:coreProperties>
</file>