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<sst xmlns="http://schemas.openxmlformats.org/spreadsheetml/2006/main" count="87" uniqueCount="86">
  <si>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</si>
  <si>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</si>
  <si>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</si>
  <si>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</si>
  <si>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</si>
  <si>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</si>
  <si>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</si>
  <si>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</si>
  <si>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</si>
  <si>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</si>
  <si>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</si>
  <si>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</si>
  <si>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</si>
  <si>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</si>
  <si>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</si>
  <si>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</si>
  <si>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</si>
  <si>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</si>
  <si>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</si>
  <si>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</si>
  <si>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</si>
  <si>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</si>
  <si>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</si>
  <si>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</si>
  <si>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</si>
  <si>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</si>
  <si>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</si>
  <si>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</si>
  <si>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</si>
  <si>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</si>
  <si>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</si>
  <si>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</si>
  <si>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</si>
  <si>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</si>
  <si>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</si>
  <si>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</si>
  <si>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</si>
  <si>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</si>
  <si>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</si>
  <si>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</si>
  <si>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</si>
  <si>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</si>
  <si>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</si>
  <si>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</si>
  <si>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</si>
  <si>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</si>
  <si>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</si>
  <si>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</si>
  <si>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</si>
  <si>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</si>
  <si>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</si>
  <si>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</si>
  <si>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</si>
  <si>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</si>
  <si>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</si>
  <si>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</si>
  <si>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</si>
  <si>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</si>
  <si>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</si>
  <si>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</si>
  <si>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</si>
  <si>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</si>
  <si>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</si>
  <si>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</si>
  <si>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</si>
  <si>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</si>
  <si>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</si>
  <si>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</si>
  <si>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</si>
  <si>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</si>
  <si>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</si>
  <si>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</si>
  <si>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</si>
  <si>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</si>
  <si>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</si>
  <si>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</si>
  <si>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</si>
  <si>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</si>
  <si>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</si>
  <si>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</si>
  <si>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</si>
  <si>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</si>
  <si>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</si>
  <si>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</si>
  <si>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06/12/23 - VENCIMENTO 13/12/23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</si>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</sst>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90436</v>
      </c>
      <c r="C7" s="10">
        <f aca="true" t="shared" si="0" ref="C7:K7">C8+C11</f>
        <v>117870</v>
      </c>
      <c r="D7" s="10">
        <f t="shared" si="0"/>
        <v>340303</v>
      </c>
      <c r="E7" s="10">
        <f t="shared" si="0"/>
        <v>269046</v>
      </c>
      <c r="F7" s="10">
        <f t="shared" si="0"/>
        <v>289758</v>
      </c>
      <c r="G7" s="10">
        <f t="shared" si="0"/>
        <v>161327</v>
      </c>
      <c r="H7" s="10">
        <f t="shared" si="0"/>
        <v>90531</v>
      </c>
      <c r="I7" s="10">
        <f t="shared" si="0"/>
        <v>129545</v>
      </c>
      <c r="J7" s="10">
        <f t="shared" si="0"/>
        <v>127702</v>
      </c>
      <c r="K7" s="10">
        <f t="shared" si="0"/>
        <v>227167</v>
      </c>
      <c r="L7" s="10">
        <f aca="true" t="shared" si="1" ref="L7:L13">SUM(B7:K7)</f>
        <v>1843685</v>
      </c>
      <c r="M7" s="11"/>
    </row>
    <row r="8" spans="1:13" ht="17.25" customHeight="1">
      <c r="A8" s="12" t="s">
        <v>81</v>
      </c>
      <c r="B8" s="13">
        <f>B9+B10</f>
        <v>5592</v>
      </c>
      <c r="C8" s="13">
        <f aca="true" t="shared" si="2" ref="C8:K8">C9+C10</f>
        <v>5802</v>
      </c>
      <c r="D8" s="13">
        <f t="shared" si="2"/>
        <v>17542</v>
      </c>
      <c r="E8" s="13">
        <f t="shared" si="2"/>
        <v>12534</v>
      </c>
      <c r="F8" s="13">
        <f t="shared" si="2"/>
        <v>11878</v>
      </c>
      <c r="G8" s="13">
        <f t="shared" si="2"/>
        <v>9165</v>
      </c>
      <c r="H8" s="13">
        <f t="shared" si="2"/>
        <v>4455</v>
      </c>
      <c r="I8" s="13">
        <f t="shared" si="2"/>
        <v>4998</v>
      </c>
      <c r="J8" s="13">
        <f t="shared" si="2"/>
        <v>6656</v>
      </c>
      <c r="K8" s="13">
        <f t="shared" si="2"/>
        <v>11088</v>
      </c>
      <c r="L8" s="13">
        <f t="shared" si="1"/>
        <v>89710</v>
      </c>
      <c r="M8"/>
    </row>
    <row r="9" spans="1:13" ht="17.25" customHeight="1">
      <c r="A9" s="14" t="s">
        <v>18</v>
      </c>
      <c r="B9" s="15">
        <v>5590</v>
      </c>
      <c r="C9" s="15">
        <v>5802</v>
      </c>
      <c r="D9" s="15">
        <v>17542</v>
      </c>
      <c r="E9" s="15">
        <v>12532</v>
      </c>
      <c r="F9" s="15">
        <v>11878</v>
      </c>
      <c r="G9" s="15">
        <v>9165</v>
      </c>
      <c r="H9" s="15">
        <v>4379</v>
      </c>
      <c r="I9" s="15">
        <v>4998</v>
      </c>
      <c r="J9" s="15">
        <v>6656</v>
      </c>
      <c r="K9" s="15">
        <v>11088</v>
      </c>
      <c r="L9" s="13">
        <f t="shared" si="1"/>
        <v>89630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76</v>
      </c>
      <c r="I10" s="15">
        <v>0</v>
      </c>
      <c r="J10" s="15">
        <v>0</v>
      </c>
      <c r="K10" s="15">
        <v>0</v>
      </c>
      <c r="L10" s="13">
        <f t="shared" si="1"/>
        <v>80</v>
      </c>
      <c r="M10"/>
    </row>
    <row r="11" spans="1:13" ht="17.25" customHeight="1">
      <c r="A11" s="12" t="s">
        <v>70</v>
      </c>
      <c r="B11" s="15">
        <v>84844</v>
      </c>
      <c r="C11" s="15">
        <v>112068</v>
      </c>
      <c r="D11" s="15">
        <v>322761</v>
      </c>
      <c r="E11" s="15">
        <v>256512</v>
      </c>
      <c r="F11" s="15">
        <v>277880</v>
      </c>
      <c r="G11" s="15">
        <v>152162</v>
      </c>
      <c r="H11" s="15">
        <v>86076</v>
      </c>
      <c r="I11" s="15">
        <v>124547</v>
      </c>
      <c r="J11" s="15">
        <v>121046</v>
      </c>
      <c r="K11" s="15">
        <v>216079</v>
      </c>
      <c r="L11" s="13">
        <f t="shared" si="1"/>
        <v>1753975</v>
      </c>
      <c r="M11" s="60"/>
    </row>
    <row r="12" spans="1:13" ht="17.25" customHeight="1">
      <c r="A12" s="14" t="s">
        <v>82</v>
      </c>
      <c r="B12" s="15">
        <v>9831</v>
      </c>
      <c r="C12" s="15">
        <v>8735</v>
      </c>
      <c r="D12" s="15">
        <v>29287</v>
      </c>
      <c r="E12" s="15">
        <v>26202</v>
      </c>
      <c r="F12" s="15">
        <v>24850</v>
      </c>
      <c r="G12" s="15">
        <v>14483</v>
      </c>
      <c r="H12" s="15">
        <v>7770</v>
      </c>
      <c r="I12" s="15">
        <v>7101</v>
      </c>
      <c r="J12" s="15">
        <v>8807</v>
      </c>
      <c r="K12" s="15">
        <v>14434</v>
      </c>
      <c r="L12" s="13">
        <f t="shared" si="1"/>
        <v>151500</v>
      </c>
      <c r="M12" s="60"/>
    </row>
    <row r="13" spans="1:13" ht="17.25" customHeight="1">
      <c r="A13" s="14" t="s">
        <v>71</v>
      </c>
      <c r="B13" s="15">
        <f>+B11-B12</f>
        <v>75013</v>
      </c>
      <c r="C13" s="15">
        <f aca="true" t="shared" si="3" ref="C13:K13">+C11-C12</f>
        <v>103333</v>
      </c>
      <c r="D13" s="15">
        <f t="shared" si="3"/>
        <v>293474</v>
      </c>
      <c r="E13" s="15">
        <f t="shared" si="3"/>
        <v>230310</v>
      </c>
      <c r="F13" s="15">
        <f t="shared" si="3"/>
        <v>253030</v>
      </c>
      <c r="G13" s="15">
        <f t="shared" si="3"/>
        <v>137679</v>
      </c>
      <c r="H13" s="15">
        <f t="shared" si="3"/>
        <v>78306</v>
      </c>
      <c r="I13" s="15">
        <f t="shared" si="3"/>
        <v>117446</v>
      </c>
      <c r="J13" s="15">
        <f t="shared" si="3"/>
        <v>112239</v>
      </c>
      <c r="K13" s="15">
        <f t="shared" si="3"/>
        <v>201645</v>
      </c>
      <c r="L13" s="13">
        <f t="shared" si="1"/>
        <v>1602475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1.154694543726494</v>
      </c>
      <c r="C18" s="22">
        <v>1.080448190592946</v>
      </c>
      <c r="D18" s="22">
        <v>1.006084464031315</v>
      </c>
      <c r="E18" s="22">
        <v>1.028062153295752</v>
      </c>
      <c r="F18" s="22">
        <v>1.103121799770617</v>
      </c>
      <c r="G18" s="22">
        <v>1.085483337929286</v>
      </c>
      <c r="H18" s="22">
        <v>1.021944913945903</v>
      </c>
      <c r="I18" s="22">
        <v>1.062908391351864</v>
      </c>
      <c r="J18" s="22">
        <v>1.213067087655706</v>
      </c>
      <c r="K18" s="22">
        <v>1.044251062760546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801652.0000000001</v>
      </c>
      <c r="C20" s="25">
        <f aca="true" t="shared" si="4" ref="C20:K20">SUM(C21:C30)</f>
        <v>542721.47</v>
      </c>
      <c r="D20" s="25">
        <f t="shared" si="4"/>
        <v>1752866.29</v>
      </c>
      <c r="E20" s="25">
        <f t="shared" si="4"/>
        <v>1417624.9199999997</v>
      </c>
      <c r="F20" s="25">
        <f t="shared" si="4"/>
        <v>1465245.28</v>
      </c>
      <c r="G20" s="25">
        <f t="shared" si="4"/>
        <v>879595.88</v>
      </c>
      <c r="H20" s="25">
        <f t="shared" si="4"/>
        <v>514514.54999999993</v>
      </c>
      <c r="I20" s="25">
        <f t="shared" si="4"/>
        <v>624578.8000000002</v>
      </c>
      <c r="J20" s="25">
        <f t="shared" si="4"/>
        <v>762618.09</v>
      </c>
      <c r="K20" s="25">
        <f t="shared" si="4"/>
        <v>952350.3</v>
      </c>
      <c r="L20" s="25">
        <f>SUM(B20:K20)</f>
        <v>9713767.58</v>
      </c>
      <c r="M20"/>
    </row>
    <row r="21" spans="1:13" ht="17.25" customHeight="1">
      <c r="A21" s="26" t="s">
        <v>22</v>
      </c>
      <c r="B21" s="56">
        <f>ROUND((B15+B16)*B7,2)</f>
        <v>662615.53</v>
      </c>
      <c r="C21" s="56">
        <f aca="true" t="shared" si="5" ref="C21:K21">ROUND((C15+C16)*C7,2)</f>
        <v>486249.11</v>
      </c>
      <c r="D21" s="56">
        <f t="shared" si="5"/>
        <v>1670853.7</v>
      </c>
      <c r="E21" s="56">
        <f t="shared" si="5"/>
        <v>1338073.38</v>
      </c>
      <c r="F21" s="56">
        <f t="shared" si="5"/>
        <v>1273312.56</v>
      </c>
      <c r="G21" s="56">
        <f t="shared" si="5"/>
        <v>779515.93</v>
      </c>
      <c r="H21" s="56">
        <f t="shared" si="5"/>
        <v>481851.25</v>
      </c>
      <c r="I21" s="56">
        <f t="shared" si="5"/>
        <v>571669.13</v>
      </c>
      <c r="J21" s="56">
        <f t="shared" si="5"/>
        <v>606916.53</v>
      </c>
      <c r="K21" s="56">
        <f t="shared" si="5"/>
        <v>881635.13</v>
      </c>
      <c r="L21" s="33">
        <f aca="true" t="shared" si="6" ref="L21:L29">SUM(B21:K21)</f>
        <v>8752692.25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102503.01</v>
      </c>
      <c r="C22" s="33">
        <f t="shared" si="7"/>
        <v>39117.86</v>
      </c>
      <c r="D22" s="33">
        <f t="shared" si="7"/>
        <v>10166.25</v>
      </c>
      <c r="E22" s="33">
        <f t="shared" si="7"/>
        <v>37549.22</v>
      </c>
      <c r="F22" s="33">
        <f t="shared" si="7"/>
        <v>131306.28</v>
      </c>
      <c r="G22" s="33">
        <f t="shared" si="7"/>
        <v>66635.62</v>
      </c>
      <c r="H22" s="33">
        <f t="shared" si="7"/>
        <v>10574.18</v>
      </c>
      <c r="I22" s="33">
        <f t="shared" si="7"/>
        <v>35962.79</v>
      </c>
      <c r="J22" s="33">
        <f t="shared" si="7"/>
        <v>129313.94</v>
      </c>
      <c r="K22" s="33">
        <f t="shared" si="7"/>
        <v>39013.29</v>
      </c>
      <c r="L22" s="33">
        <f t="shared" si="6"/>
        <v>602142.44</v>
      </c>
      <c r="M22"/>
    </row>
    <row r="23" spans="1:13" ht="17.25" customHeight="1">
      <c r="A23" s="27" t="s">
        <v>24</v>
      </c>
      <c r="B23" s="33">
        <v>2625.49</v>
      </c>
      <c r="C23" s="33">
        <v>14794.39</v>
      </c>
      <c r="D23" s="33">
        <v>65725.17</v>
      </c>
      <c r="E23" s="33">
        <v>36425.93</v>
      </c>
      <c r="F23" s="33">
        <v>54935.19</v>
      </c>
      <c r="G23" s="33">
        <v>32202.58</v>
      </c>
      <c r="H23" s="33">
        <v>19566.08</v>
      </c>
      <c r="I23" s="33">
        <v>14262.74</v>
      </c>
      <c r="J23" s="33">
        <v>21739.42</v>
      </c>
      <c r="K23" s="33">
        <v>26728.93</v>
      </c>
      <c r="L23" s="33">
        <f t="shared" si="6"/>
        <v>289005.92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639.9</v>
      </c>
      <c r="C26" s="33">
        <v>432.95</v>
      </c>
      <c r="D26" s="33">
        <v>1399.61</v>
      </c>
      <c r="E26" s="33">
        <v>1132.76</v>
      </c>
      <c r="F26" s="33">
        <v>1168.16</v>
      </c>
      <c r="G26" s="33">
        <v>702.53</v>
      </c>
      <c r="H26" s="33">
        <v>411.17</v>
      </c>
      <c r="I26" s="33">
        <v>498.3</v>
      </c>
      <c r="J26" s="33">
        <v>609.95</v>
      </c>
      <c r="K26" s="33">
        <v>759.71</v>
      </c>
      <c r="L26" s="33">
        <f t="shared" si="6"/>
        <v>7755.04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31024.59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31024.59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-131466.59</v>
      </c>
      <c r="C32" s="33">
        <f t="shared" si="8"/>
        <v>-25528.8</v>
      </c>
      <c r="D32" s="33">
        <f t="shared" si="8"/>
        <v>-77184.8</v>
      </c>
      <c r="E32" s="33">
        <f t="shared" si="8"/>
        <v>-60908.920000000115</v>
      </c>
      <c r="F32" s="33">
        <f t="shared" si="8"/>
        <v>-52263.2</v>
      </c>
      <c r="G32" s="33">
        <f t="shared" si="8"/>
        <v>-40326</v>
      </c>
      <c r="H32" s="33">
        <f t="shared" si="8"/>
        <v>-25864.85</v>
      </c>
      <c r="I32" s="33">
        <f t="shared" si="8"/>
        <v>-31645.11</v>
      </c>
      <c r="J32" s="33">
        <f t="shared" si="8"/>
        <v>-29286.4</v>
      </c>
      <c r="K32" s="33">
        <f t="shared" si="8"/>
        <v>-48787.2</v>
      </c>
      <c r="L32" s="33">
        <f aca="true" t="shared" si="9" ref="L32:L39">SUM(B32:K32)</f>
        <v>-523261.8700000001</v>
      </c>
      <c r="M32"/>
    </row>
    <row r="33" spans="1:13" ht="18.75" customHeight="1">
      <c r="A33" s="27" t="s">
        <v>28</v>
      </c>
      <c r="B33" s="33">
        <f>B34+B35+B36+B37</f>
        <v>-24596</v>
      </c>
      <c r="C33" s="33">
        <f aca="true" t="shared" si="10" ref="C33:K33">C34+C35+C36+C37</f>
        <v>-25528.8</v>
      </c>
      <c r="D33" s="33">
        <f t="shared" si="10"/>
        <v>-77184.8</v>
      </c>
      <c r="E33" s="33">
        <f t="shared" si="10"/>
        <v>-55140.8</v>
      </c>
      <c r="F33" s="33">
        <f t="shared" si="10"/>
        <v>-52263.2</v>
      </c>
      <c r="G33" s="33">
        <f t="shared" si="10"/>
        <v>-40326</v>
      </c>
      <c r="H33" s="33">
        <f t="shared" si="10"/>
        <v>-19267.6</v>
      </c>
      <c r="I33" s="33">
        <f t="shared" si="10"/>
        <v>-31645.11</v>
      </c>
      <c r="J33" s="33">
        <f t="shared" si="10"/>
        <v>-29286.4</v>
      </c>
      <c r="K33" s="33">
        <f t="shared" si="10"/>
        <v>-48787.2</v>
      </c>
      <c r="L33" s="33">
        <f t="shared" si="9"/>
        <v>-404025.91000000003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-24596</v>
      </c>
      <c r="C34" s="33">
        <f t="shared" si="11"/>
        <v>-25528.8</v>
      </c>
      <c r="D34" s="33">
        <f t="shared" si="11"/>
        <v>-77184.8</v>
      </c>
      <c r="E34" s="33">
        <f t="shared" si="11"/>
        <v>-55140.8</v>
      </c>
      <c r="F34" s="33">
        <f t="shared" si="11"/>
        <v>-52263.2</v>
      </c>
      <c r="G34" s="33">
        <f t="shared" si="11"/>
        <v>-40326</v>
      </c>
      <c r="H34" s="33">
        <f t="shared" si="11"/>
        <v>-19267.6</v>
      </c>
      <c r="I34" s="33">
        <f t="shared" si="11"/>
        <v>-21991.2</v>
      </c>
      <c r="J34" s="33">
        <f t="shared" si="11"/>
        <v>-29286.4</v>
      </c>
      <c r="K34" s="33">
        <f t="shared" si="11"/>
        <v>-48787.2</v>
      </c>
      <c r="L34" s="33">
        <f t="shared" si="9"/>
        <v>-394372.00000000006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-9653.91</v>
      </c>
      <c r="J37" s="17">
        <v>0</v>
      </c>
      <c r="K37" s="17">
        <v>0</v>
      </c>
      <c r="L37" s="33">
        <f t="shared" si="9"/>
        <v>-9653.91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-119235.96000000011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670185.4100000001</v>
      </c>
      <c r="C56" s="41">
        <f t="shared" si="16"/>
        <v>517192.67</v>
      </c>
      <c r="D56" s="41">
        <f t="shared" si="16"/>
        <v>1675681.49</v>
      </c>
      <c r="E56" s="41">
        <f t="shared" si="16"/>
        <v>1356715.9999999995</v>
      </c>
      <c r="F56" s="41">
        <f t="shared" si="16"/>
        <v>1412982.08</v>
      </c>
      <c r="G56" s="41">
        <f t="shared" si="16"/>
        <v>839269.88</v>
      </c>
      <c r="H56" s="41">
        <f t="shared" si="16"/>
        <v>488649.69999999995</v>
      </c>
      <c r="I56" s="41">
        <f t="shared" si="16"/>
        <v>592933.6900000002</v>
      </c>
      <c r="J56" s="41">
        <f t="shared" si="16"/>
        <v>733331.69</v>
      </c>
      <c r="K56" s="41">
        <f t="shared" si="16"/>
        <v>903563.1000000001</v>
      </c>
      <c r="L56" s="42">
        <f t="shared" si="14"/>
        <v>9190505.71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670185.41</v>
      </c>
      <c r="C62" s="41">
        <f aca="true" t="shared" si="18" ref="C62:J62">SUM(C63:C74)</f>
        <v>517192.67000000004</v>
      </c>
      <c r="D62" s="41">
        <f t="shared" si="18"/>
        <v>1675681.49</v>
      </c>
      <c r="E62" s="41">
        <f t="shared" si="18"/>
        <v>1356716</v>
      </c>
      <c r="F62" s="41">
        <f t="shared" si="18"/>
        <v>1412982.08</v>
      </c>
      <c r="G62" s="41">
        <f t="shared" si="18"/>
        <v>839269.88</v>
      </c>
      <c r="H62" s="41">
        <f t="shared" si="18"/>
        <v>488649.7</v>
      </c>
      <c r="I62" s="41">
        <f>SUM(I63:I79)</f>
        <v>592933.69</v>
      </c>
      <c r="J62" s="41">
        <f t="shared" si="18"/>
        <v>733331.69</v>
      </c>
      <c r="K62" s="41">
        <f>SUM(K63:K76)</f>
        <v>903563.1</v>
      </c>
      <c r="L62" s="46">
        <f>SUM(B62:K62)</f>
        <v>9190505.709999999</v>
      </c>
      <c r="M62" s="40"/>
    </row>
    <row r="63" spans="1:13" ht="18.75" customHeight="1">
      <c r="A63" s="47" t="s">
        <v>46</v>
      </c>
      <c r="B63" s="48">
        <v>670185.41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670185.41</v>
      </c>
      <c r="M63"/>
    </row>
    <row r="64" spans="1:13" ht="18.75" customHeight="1">
      <c r="A64" s="47" t="s">
        <v>55</v>
      </c>
      <c r="B64" s="17">
        <v>0</v>
      </c>
      <c r="C64" s="48">
        <v>452233.27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452233.27</v>
      </c>
      <c r="M64"/>
    </row>
    <row r="65" spans="1:13" ht="18.75" customHeight="1">
      <c r="A65" s="47" t="s">
        <v>56</v>
      </c>
      <c r="B65" s="17">
        <v>0</v>
      </c>
      <c r="C65" s="48">
        <v>64959.4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64959.4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1675681.49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1675681.49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1356716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1356716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1412982.08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1412982.08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839269.88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839269.88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488649.7</v>
      </c>
      <c r="I70" s="17">
        <v>0</v>
      </c>
      <c r="J70" s="17">
        <v>0</v>
      </c>
      <c r="K70" s="17">
        <v>0</v>
      </c>
      <c r="L70" s="46">
        <f t="shared" si="19"/>
        <v>488649.7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592933.69</v>
      </c>
      <c r="J71" s="17">
        <v>0</v>
      </c>
      <c r="K71" s="17">
        <v>0</v>
      </c>
      <c r="L71" s="46">
        <f t="shared" si="19"/>
        <v>592933.69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733331.69</v>
      </c>
      <c r="K72" s="17">
        <v>0</v>
      </c>
      <c r="L72" s="46">
        <f t="shared" si="19"/>
        <v>733331.69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523072.68</v>
      </c>
      <c r="L73" s="46">
        <f t="shared" si="19"/>
        <v>523072.68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380490.42</v>
      </c>
      <c r="L74" s="46">
        <f t="shared" si="19"/>
        <v>380490.42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2023-12-12T16:52:10Z</dcterms:modified>
  <cp:category/>
  <cp:version/>
  <cp:contentType/>
  <cp:contentStatus/>
</cp:coreProperties>
</file>