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<sst xmlns="http://schemas.openxmlformats.org/spreadsheetml/2006/main" count="87" uniqueCount="86">
  <si>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</si>
  <si>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</si>
  <si>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</si>
  <si>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</si>
  <si>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</si>
  <si>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</si>
  <si>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</si>
  <si>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</si>
  <si>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</si>
  <si>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</si>
  <si>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</si>
  <si>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</si>
  <si>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</si>
  <si>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</si>
  <si>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</si>
  <si>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</si>
  <si>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</si>
  <si>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</si>
  <si>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</si>
  <si>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</si>
  <si>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</si>
  <si>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</si>
  <si>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</si>
  <si>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</si>
  <si>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</si>
  <si>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</si>
  <si>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</si>
  <si>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</si>
  <si>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</si>
  <si>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</si>
  <si>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</si>
  <si>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</si>
  <si>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</si>
  <si>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</si>
  <si>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</si>
  <si>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</si>
  <si>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</si>
  <si>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</si>
  <si>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</si>
  <si>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</si>
  <si>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</si>
  <si>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</si>
  <si>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</si>
  <si>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</si>
  <si>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</si>
  <si>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</si>
  <si>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</si>
  <si>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</si>
  <si>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</si>
  <si>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</si>
  <si>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</si>
  <si>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</si>
  <si>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</si>
  <si>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</si>
  <si>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</si>
  <si>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</si>
  <si>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</si>
  <si>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</si>
  <si>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</si>
  <si>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</si>
  <si>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</si>
  <si>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</si>
  <si>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</si>
  <si>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</si>
  <si>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</si>
  <si>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</si>
  <si>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</si>
  <si>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</si>
  <si>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</si>
  <si>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</si>
  <si>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</si>
  <si>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</si>
  <si>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</si>
  <si>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</si>
  <si>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</si>
  <si>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</si>
  <si>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</si>
  <si>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</si>
  <si>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</si>
  <si>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</si>
  <si>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</si>
  <si>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</si>
  <si>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</si>
  <si>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</si>
  <si>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05/12/23 - VENCIMENTO 12/12/23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</si>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</sst>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91589</v>
      </c>
      <c r="C7" s="10">
        <f aca="true" t="shared" si="0" ref="C7:K7">C8+C11</f>
        <v>116650</v>
      </c>
      <c r="D7" s="10">
        <f t="shared" si="0"/>
        <v>339444</v>
      </c>
      <c r="E7" s="10">
        <f t="shared" si="0"/>
        <v>272651</v>
      </c>
      <c r="F7" s="10">
        <f t="shared" si="0"/>
        <v>289931</v>
      </c>
      <c r="G7" s="10">
        <f t="shared" si="0"/>
        <v>161814</v>
      </c>
      <c r="H7" s="10">
        <f t="shared" si="0"/>
        <v>92874</v>
      </c>
      <c r="I7" s="10">
        <f t="shared" si="0"/>
        <v>125492</v>
      </c>
      <c r="J7" s="10">
        <f t="shared" si="0"/>
        <v>129601</v>
      </c>
      <c r="K7" s="10">
        <f t="shared" si="0"/>
        <v>225279</v>
      </c>
      <c r="L7" s="10">
        <f aca="true" t="shared" si="1" ref="L7:L13">SUM(B7:K7)</f>
        <v>1845325</v>
      </c>
      <c r="M7" s="11"/>
    </row>
    <row r="8" spans="1:13" ht="17.25" customHeight="1">
      <c r="A8" s="12" t="s">
        <v>81</v>
      </c>
      <c r="B8" s="13">
        <f>B9+B10</f>
        <v>5417</v>
      </c>
      <c r="C8" s="13">
        <f aca="true" t="shared" si="2" ref="C8:K8">C9+C10</f>
        <v>5498</v>
      </c>
      <c r="D8" s="13">
        <f t="shared" si="2"/>
        <v>17269</v>
      </c>
      <c r="E8" s="13">
        <f t="shared" si="2"/>
        <v>11997</v>
      </c>
      <c r="F8" s="13">
        <f t="shared" si="2"/>
        <v>11531</v>
      </c>
      <c r="G8" s="13">
        <f t="shared" si="2"/>
        <v>8842</v>
      </c>
      <c r="H8" s="13">
        <f t="shared" si="2"/>
        <v>4427</v>
      </c>
      <c r="I8" s="13">
        <f t="shared" si="2"/>
        <v>4924</v>
      </c>
      <c r="J8" s="13">
        <f t="shared" si="2"/>
        <v>6781</v>
      </c>
      <c r="K8" s="13">
        <f t="shared" si="2"/>
        <v>10749</v>
      </c>
      <c r="L8" s="13">
        <f t="shared" si="1"/>
        <v>87435</v>
      </c>
      <c r="M8"/>
    </row>
    <row r="9" spans="1:13" ht="17.25" customHeight="1">
      <c r="A9" s="14" t="s">
        <v>18</v>
      </c>
      <c r="B9" s="15">
        <v>5416</v>
      </c>
      <c r="C9" s="15">
        <v>5498</v>
      </c>
      <c r="D9" s="15">
        <v>17269</v>
      </c>
      <c r="E9" s="15">
        <v>11996</v>
      </c>
      <c r="F9" s="15">
        <v>11531</v>
      </c>
      <c r="G9" s="15">
        <v>8842</v>
      </c>
      <c r="H9" s="15">
        <v>4340</v>
      </c>
      <c r="I9" s="15">
        <v>4924</v>
      </c>
      <c r="J9" s="15">
        <v>6781</v>
      </c>
      <c r="K9" s="15">
        <v>10749</v>
      </c>
      <c r="L9" s="13">
        <f t="shared" si="1"/>
        <v>87346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87</v>
      </c>
      <c r="I10" s="15">
        <v>0</v>
      </c>
      <c r="J10" s="15">
        <v>0</v>
      </c>
      <c r="K10" s="15">
        <v>0</v>
      </c>
      <c r="L10" s="13">
        <f t="shared" si="1"/>
        <v>89</v>
      </c>
      <c r="M10"/>
    </row>
    <row r="11" spans="1:13" ht="17.25" customHeight="1">
      <c r="A11" s="12" t="s">
        <v>70</v>
      </c>
      <c r="B11" s="15">
        <v>86172</v>
      </c>
      <c r="C11" s="15">
        <v>111152</v>
      </c>
      <c r="D11" s="15">
        <v>322175</v>
      </c>
      <c r="E11" s="15">
        <v>260654</v>
      </c>
      <c r="F11" s="15">
        <v>278400</v>
      </c>
      <c r="G11" s="15">
        <v>152972</v>
      </c>
      <c r="H11" s="15">
        <v>88447</v>
      </c>
      <c r="I11" s="15">
        <v>120568</v>
      </c>
      <c r="J11" s="15">
        <v>122820</v>
      </c>
      <c r="K11" s="15">
        <v>214530</v>
      </c>
      <c r="L11" s="13">
        <f t="shared" si="1"/>
        <v>1757890</v>
      </c>
      <c r="M11" s="60"/>
    </row>
    <row r="12" spans="1:13" ht="17.25" customHeight="1">
      <c r="A12" s="14" t="s">
        <v>82</v>
      </c>
      <c r="B12" s="15">
        <v>9949</v>
      </c>
      <c r="C12" s="15">
        <v>8592</v>
      </c>
      <c r="D12" s="15">
        <v>28911</v>
      </c>
      <c r="E12" s="15">
        <v>26220</v>
      </c>
      <c r="F12" s="15">
        <v>24352</v>
      </c>
      <c r="G12" s="15">
        <v>14409</v>
      </c>
      <c r="H12" s="15">
        <v>8174</v>
      </c>
      <c r="I12" s="15">
        <v>7028</v>
      </c>
      <c r="J12" s="15">
        <v>9090</v>
      </c>
      <c r="K12" s="15">
        <v>14197</v>
      </c>
      <c r="L12" s="13">
        <f t="shared" si="1"/>
        <v>150922</v>
      </c>
      <c r="M12" s="60"/>
    </row>
    <row r="13" spans="1:13" ht="17.25" customHeight="1">
      <c r="A13" s="14" t="s">
        <v>71</v>
      </c>
      <c r="B13" s="15">
        <f>+B11-B12</f>
        <v>76223</v>
      </c>
      <c r="C13" s="15">
        <f aca="true" t="shared" si="3" ref="C13:K13">+C11-C12</f>
        <v>102560</v>
      </c>
      <c r="D13" s="15">
        <f t="shared" si="3"/>
        <v>293264</v>
      </c>
      <c r="E13" s="15">
        <f t="shared" si="3"/>
        <v>234434</v>
      </c>
      <c r="F13" s="15">
        <f t="shared" si="3"/>
        <v>254048</v>
      </c>
      <c r="G13" s="15">
        <f t="shared" si="3"/>
        <v>138563</v>
      </c>
      <c r="H13" s="15">
        <f t="shared" si="3"/>
        <v>80273</v>
      </c>
      <c r="I13" s="15">
        <f t="shared" si="3"/>
        <v>113540</v>
      </c>
      <c r="J13" s="15">
        <f t="shared" si="3"/>
        <v>113730</v>
      </c>
      <c r="K13" s="15">
        <f t="shared" si="3"/>
        <v>200333</v>
      </c>
      <c r="L13" s="13">
        <f t="shared" si="1"/>
        <v>1606968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1.148824987166788</v>
      </c>
      <c r="C18" s="22">
        <v>1.087391245315658</v>
      </c>
      <c r="D18" s="22">
        <v>1.008794143639794</v>
      </c>
      <c r="E18" s="22">
        <v>1.020910246745682</v>
      </c>
      <c r="F18" s="22">
        <v>1.10249444945008</v>
      </c>
      <c r="G18" s="22">
        <v>1.082052972585741</v>
      </c>
      <c r="H18" s="22">
        <v>1.002644957047326</v>
      </c>
      <c r="I18" s="22">
        <v>1.092024159003753</v>
      </c>
      <c r="J18" s="22">
        <v>1.196520843965282</v>
      </c>
      <c r="K18" s="22">
        <v>1.048198998631343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807751.49</v>
      </c>
      <c r="C20" s="25">
        <f aca="true" t="shared" si="4" ref="C20:K20">SUM(C21:C30)</f>
        <v>540249.15</v>
      </c>
      <c r="D20" s="25">
        <f t="shared" si="4"/>
        <v>1753213.08</v>
      </c>
      <c r="E20" s="25">
        <f t="shared" si="4"/>
        <v>1426308.1199999999</v>
      </c>
      <c r="F20" s="25">
        <f t="shared" si="4"/>
        <v>1465405.94</v>
      </c>
      <c r="G20" s="25">
        <f t="shared" si="4"/>
        <v>879396.18</v>
      </c>
      <c r="H20" s="25">
        <f t="shared" si="4"/>
        <v>517666.86</v>
      </c>
      <c r="I20" s="25">
        <f t="shared" si="4"/>
        <v>621932.25</v>
      </c>
      <c r="J20" s="25">
        <f t="shared" si="4"/>
        <v>763623.3599999999</v>
      </c>
      <c r="K20" s="25">
        <f t="shared" si="4"/>
        <v>948239.73</v>
      </c>
      <c r="L20" s="25">
        <f>SUM(B20:K20)</f>
        <v>9723786.16</v>
      </c>
      <c r="M20"/>
    </row>
    <row r="21" spans="1:13" ht="17.25" customHeight="1">
      <c r="A21" s="26" t="s">
        <v>22</v>
      </c>
      <c r="B21" s="56">
        <f>ROUND((B15+B16)*B7,2)</f>
        <v>671063.44</v>
      </c>
      <c r="C21" s="56">
        <f aca="true" t="shared" si="5" ref="C21:K21">ROUND((C15+C16)*C7,2)</f>
        <v>481216.25</v>
      </c>
      <c r="D21" s="56">
        <f t="shared" si="5"/>
        <v>1666636.1</v>
      </c>
      <c r="E21" s="56">
        <f t="shared" si="5"/>
        <v>1356002.48</v>
      </c>
      <c r="F21" s="56">
        <f t="shared" si="5"/>
        <v>1274072.79</v>
      </c>
      <c r="G21" s="56">
        <f t="shared" si="5"/>
        <v>781869.07</v>
      </c>
      <c r="H21" s="56">
        <f t="shared" si="5"/>
        <v>494321.87</v>
      </c>
      <c r="I21" s="56">
        <f t="shared" si="5"/>
        <v>553783.65</v>
      </c>
      <c r="J21" s="56">
        <f t="shared" si="5"/>
        <v>615941.71</v>
      </c>
      <c r="K21" s="56">
        <f t="shared" si="5"/>
        <v>874307.8</v>
      </c>
      <c r="L21" s="33">
        <f aca="true" t="shared" si="6" ref="L21:L29">SUM(B21:K21)</f>
        <v>8769215.160000002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99871.01</v>
      </c>
      <c r="C22" s="33">
        <f t="shared" si="7"/>
        <v>42054.09</v>
      </c>
      <c r="D22" s="33">
        <f t="shared" si="7"/>
        <v>14656.64</v>
      </c>
      <c r="E22" s="33">
        <f t="shared" si="7"/>
        <v>28354.35</v>
      </c>
      <c r="F22" s="33">
        <f t="shared" si="7"/>
        <v>130585.39</v>
      </c>
      <c r="G22" s="33">
        <f t="shared" si="7"/>
        <v>64154.68</v>
      </c>
      <c r="H22" s="33">
        <f t="shared" si="7"/>
        <v>1307.46</v>
      </c>
      <c r="I22" s="33">
        <f t="shared" si="7"/>
        <v>50961.47</v>
      </c>
      <c r="J22" s="33">
        <f t="shared" si="7"/>
        <v>121045.38</v>
      </c>
      <c r="K22" s="33">
        <f t="shared" si="7"/>
        <v>42140.76</v>
      </c>
      <c r="L22" s="33">
        <f t="shared" si="6"/>
        <v>595131.23</v>
      </c>
      <c r="M22"/>
    </row>
    <row r="23" spans="1:13" ht="17.25" customHeight="1">
      <c r="A23" s="27" t="s">
        <v>24</v>
      </c>
      <c r="B23" s="33">
        <v>2784.57</v>
      </c>
      <c r="C23" s="33">
        <v>14421.42</v>
      </c>
      <c r="D23" s="33">
        <v>65799.17</v>
      </c>
      <c r="E23" s="33">
        <v>36369.46</v>
      </c>
      <c r="F23" s="33">
        <v>55056.51</v>
      </c>
      <c r="G23" s="33">
        <v>32130.68</v>
      </c>
      <c r="H23" s="33">
        <v>19511.77</v>
      </c>
      <c r="I23" s="33">
        <v>14505.71</v>
      </c>
      <c r="J23" s="33">
        <v>21988.07</v>
      </c>
      <c r="K23" s="33">
        <v>26820.94</v>
      </c>
      <c r="L23" s="33">
        <f t="shared" si="6"/>
        <v>289388.3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645.35</v>
      </c>
      <c r="C26" s="33">
        <v>430.23</v>
      </c>
      <c r="D26" s="33">
        <v>1399.61</v>
      </c>
      <c r="E26" s="33">
        <v>1138.2</v>
      </c>
      <c r="F26" s="33">
        <v>1168.16</v>
      </c>
      <c r="G26" s="33">
        <v>702.53</v>
      </c>
      <c r="H26" s="33">
        <v>413.89</v>
      </c>
      <c r="I26" s="33">
        <v>495.58</v>
      </c>
      <c r="J26" s="33">
        <v>609.95</v>
      </c>
      <c r="K26" s="33">
        <v>756.99</v>
      </c>
      <c r="L26" s="33">
        <f t="shared" si="6"/>
        <v>7760.489999999999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-130700.98999999999</v>
      </c>
      <c r="C32" s="33">
        <f t="shared" si="8"/>
        <v>-24191.2</v>
      </c>
      <c r="D32" s="33">
        <f t="shared" si="8"/>
        <v>-75983.6</v>
      </c>
      <c r="E32" s="33">
        <f t="shared" si="8"/>
        <v>1079049.48</v>
      </c>
      <c r="F32" s="33">
        <f t="shared" si="8"/>
        <v>-50736.4</v>
      </c>
      <c r="G32" s="33">
        <f t="shared" si="8"/>
        <v>-38904.8</v>
      </c>
      <c r="H32" s="33">
        <f t="shared" si="8"/>
        <v>-25693.25</v>
      </c>
      <c r="I32" s="33">
        <f t="shared" si="8"/>
        <v>445619.48</v>
      </c>
      <c r="J32" s="33">
        <f t="shared" si="8"/>
        <v>-29836.4</v>
      </c>
      <c r="K32" s="33">
        <f t="shared" si="8"/>
        <v>-47295.6</v>
      </c>
      <c r="L32" s="33">
        <f aca="true" t="shared" si="9" ref="L32:L39">SUM(B32:K32)</f>
        <v>1101326.7199999997</v>
      </c>
      <c r="M32"/>
    </row>
    <row r="33" spans="1:13" ht="18.75" customHeight="1">
      <c r="A33" s="27" t="s">
        <v>28</v>
      </c>
      <c r="B33" s="33">
        <f>B34+B35+B36+B37</f>
        <v>-23830.4</v>
      </c>
      <c r="C33" s="33">
        <f aca="true" t="shared" si="10" ref="C33:K33">C34+C35+C36+C37</f>
        <v>-24191.2</v>
      </c>
      <c r="D33" s="33">
        <f t="shared" si="10"/>
        <v>-75983.6</v>
      </c>
      <c r="E33" s="33">
        <f t="shared" si="10"/>
        <v>-52782.4</v>
      </c>
      <c r="F33" s="33">
        <f t="shared" si="10"/>
        <v>-50736.4</v>
      </c>
      <c r="G33" s="33">
        <f t="shared" si="10"/>
        <v>-38904.8</v>
      </c>
      <c r="H33" s="33">
        <f t="shared" si="10"/>
        <v>-19096</v>
      </c>
      <c r="I33" s="33">
        <f t="shared" si="10"/>
        <v>-40380.52</v>
      </c>
      <c r="J33" s="33">
        <f t="shared" si="10"/>
        <v>-29836.4</v>
      </c>
      <c r="K33" s="33">
        <f t="shared" si="10"/>
        <v>-47295.6</v>
      </c>
      <c r="L33" s="33">
        <f t="shared" si="9"/>
        <v>-403037.32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-23830.4</v>
      </c>
      <c r="C34" s="33">
        <f t="shared" si="11"/>
        <v>-24191.2</v>
      </c>
      <c r="D34" s="33">
        <f t="shared" si="11"/>
        <v>-75983.6</v>
      </c>
      <c r="E34" s="33">
        <f t="shared" si="11"/>
        <v>-52782.4</v>
      </c>
      <c r="F34" s="33">
        <f t="shared" si="11"/>
        <v>-50736.4</v>
      </c>
      <c r="G34" s="33">
        <f t="shared" si="11"/>
        <v>-38904.8</v>
      </c>
      <c r="H34" s="33">
        <f t="shared" si="11"/>
        <v>-19096</v>
      </c>
      <c r="I34" s="33">
        <f t="shared" si="11"/>
        <v>-21665.6</v>
      </c>
      <c r="J34" s="33">
        <f t="shared" si="11"/>
        <v>-29836.4</v>
      </c>
      <c r="K34" s="33">
        <f t="shared" si="11"/>
        <v>-47295.6</v>
      </c>
      <c r="L34" s="33">
        <f t="shared" si="9"/>
        <v>-384322.39999999997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-18714.92</v>
      </c>
      <c r="J37" s="17">
        <v>0</v>
      </c>
      <c r="K37" s="17">
        <v>0</v>
      </c>
      <c r="L37" s="33">
        <f t="shared" si="9"/>
        <v>-18714.92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1504364.04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3338100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677050.5</v>
      </c>
      <c r="C56" s="41">
        <f t="shared" si="16"/>
        <v>516057.95</v>
      </c>
      <c r="D56" s="41">
        <f t="shared" si="16"/>
        <v>1677229.48</v>
      </c>
      <c r="E56" s="41">
        <f t="shared" si="16"/>
        <v>2505357.5999999996</v>
      </c>
      <c r="F56" s="41">
        <f t="shared" si="16"/>
        <v>1414669.54</v>
      </c>
      <c r="G56" s="41">
        <f t="shared" si="16"/>
        <v>840491.38</v>
      </c>
      <c r="H56" s="41">
        <f t="shared" si="16"/>
        <v>491973.61</v>
      </c>
      <c r="I56" s="41">
        <f t="shared" si="16"/>
        <v>1067551.73</v>
      </c>
      <c r="J56" s="41">
        <f t="shared" si="16"/>
        <v>733786.9599999998</v>
      </c>
      <c r="K56" s="41">
        <f t="shared" si="16"/>
        <v>900944.13</v>
      </c>
      <c r="L56" s="42">
        <f t="shared" si="14"/>
        <v>10825112.879999999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677050.5</v>
      </c>
      <c r="C62" s="41">
        <f aca="true" t="shared" si="18" ref="C62:J62">SUM(C63:C74)</f>
        <v>516057.94999999995</v>
      </c>
      <c r="D62" s="41">
        <f t="shared" si="18"/>
        <v>1677229.48</v>
      </c>
      <c r="E62" s="41">
        <f t="shared" si="18"/>
        <v>2505357.6</v>
      </c>
      <c r="F62" s="41">
        <f t="shared" si="18"/>
        <v>1414669.54</v>
      </c>
      <c r="G62" s="41">
        <f t="shared" si="18"/>
        <v>840491.38</v>
      </c>
      <c r="H62" s="41">
        <f t="shared" si="18"/>
        <v>491973.61</v>
      </c>
      <c r="I62" s="41">
        <f>SUM(I63:I79)</f>
        <v>1067551.73</v>
      </c>
      <c r="J62" s="41">
        <f t="shared" si="18"/>
        <v>733786.96</v>
      </c>
      <c r="K62" s="41">
        <f>SUM(K63:K76)</f>
        <v>900944.13</v>
      </c>
      <c r="L62" s="46">
        <f>SUM(B62:K62)</f>
        <v>10825112.88</v>
      </c>
      <c r="M62" s="40"/>
    </row>
    <row r="63" spans="1:13" ht="18.75" customHeight="1">
      <c r="A63" s="47" t="s">
        <v>46</v>
      </c>
      <c r="B63" s="48">
        <v>677050.5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677050.5</v>
      </c>
      <c r="M63"/>
    </row>
    <row r="64" spans="1:13" ht="18.75" customHeight="1">
      <c r="A64" s="47" t="s">
        <v>55</v>
      </c>
      <c r="B64" s="17">
        <v>0</v>
      </c>
      <c r="C64" s="48">
        <v>452479.61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452479.61</v>
      </c>
      <c r="M64"/>
    </row>
    <row r="65" spans="1:13" ht="18.75" customHeight="1">
      <c r="A65" s="47" t="s">
        <v>56</v>
      </c>
      <c r="B65" s="17">
        <v>0</v>
      </c>
      <c r="C65" s="48">
        <v>63578.34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63578.34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1677229.48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1677229.48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2505357.6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2505357.6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1414669.54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1414669.54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840491.38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840491.38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491973.61</v>
      </c>
      <c r="I70" s="17">
        <v>0</v>
      </c>
      <c r="J70" s="17">
        <v>0</v>
      </c>
      <c r="K70" s="17">
        <v>0</v>
      </c>
      <c r="L70" s="46">
        <f t="shared" si="19"/>
        <v>491973.61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1067551.73</v>
      </c>
      <c r="J71" s="17">
        <v>0</v>
      </c>
      <c r="K71" s="17">
        <v>0</v>
      </c>
      <c r="L71" s="46">
        <f t="shared" si="19"/>
        <v>1067551.73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733786.96</v>
      </c>
      <c r="K72" s="17">
        <v>0</v>
      </c>
      <c r="L72" s="46">
        <f t="shared" si="19"/>
        <v>733786.96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522277.31</v>
      </c>
      <c r="L73" s="46">
        <f t="shared" si="19"/>
        <v>522277.31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378666.82</v>
      </c>
      <c r="L74" s="46">
        <f t="shared" si="19"/>
        <v>378666.82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2023-12-11T19:21:18Z</dcterms:modified>
  <cp:category/>
  <cp:version/>
  <cp:contentType/>
  <cp:contentStatus/>
</cp:coreProperties>
</file>