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<sst xmlns="http://schemas.openxmlformats.org/spreadsheetml/2006/main" count="87" uniqueCount="86">
  <si>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</si>
  <si>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</si>
  <si>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</si>
  <si>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</si>
  <si>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</si>
  <si>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</si>
  <si>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</si>
  <si>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</si>
  <si>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</si>
  <si>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</si>
  <si>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</si>
  <si>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</si>
  <si>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</si>
  <si>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</si>
  <si>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</si>
  <si>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</si>
  <si>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</si>
  <si>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</si>
  <si>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</si>
  <si>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</si>
  <si>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</si>
  <si>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</si>
  <si>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</si>
  <si>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</si>
  <si>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</si>
  <si>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</si>
  <si>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</si>
  <si>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</si>
  <si>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</si>
  <si>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</si>
  <si>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</si>
  <si>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</si>
  <si>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</si>
  <si>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</si>
  <si>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</si>
  <si>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</si>
  <si>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</si>
  <si>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</si>
  <si>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</si>
  <si>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</si>
  <si>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</si>
  <si>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</si>
  <si>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</si>
  <si>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</si>
  <si>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</si>
  <si>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</si>
  <si>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</si>
  <si>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</si>
  <si>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</si>
  <si>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</si>
  <si>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</si>
  <si>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</si>
  <si>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</si>
  <si>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</si>
  <si>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</si>
  <si>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</si>
  <si>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</si>
  <si>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</si>
  <si>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</si>
  <si>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</si>
  <si>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</si>
  <si>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</si>
  <si>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</si>
  <si>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</si>
  <si>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</si>
  <si>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</si>
  <si>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</si>
  <si>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</si>
  <si>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</si>
  <si>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</si>
  <si>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</si>
  <si>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</si>
  <si>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</si>
  <si>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</si>
  <si>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</si>
  <si>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</si>
  <si>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</si>
  <si>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</si>
  <si>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</si>
  <si>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</si>
  <si>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</si>
  <si>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</si>
  <si>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</si>
  <si>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</si>
  <si>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04/12/23 - VENCIMENTO 11/12/23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</si>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</sst>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86792</v>
      </c>
      <c r="C7" s="10">
        <f aca="true" t="shared" si="0" ref="C7:K7">C8+C11</f>
        <v>110283</v>
      </c>
      <c r="D7" s="10">
        <f t="shared" si="0"/>
        <v>322161</v>
      </c>
      <c r="E7" s="10">
        <f t="shared" si="0"/>
        <v>257185</v>
      </c>
      <c r="F7" s="10">
        <f t="shared" si="0"/>
        <v>276185</v>
      </c>
      <c r="G7" s="10">
        <f t="shared" si="0"/>
        <v>153346</v>
      </c>
      <c r="H7" s="10">
        <f t="shared" si="0"/>
        <v>88683</v>
      </c>
      <c r="I7" s="10">
        <f t="shared" si="0"/>
        <v>120750</v>
      </c>
      <c r="J7" s="10">
        <f t="shared" si="0"/>
        <v>120071</v>
      </c>
      <c r="K7" s="10">
        <f t="shared" si="0"/>
        <v>215027</v>
      </c>
      <c r="L7" s="10">
        <f aca="true" t="shared" si="1" ref="L7:L13">SUM(B7:K7)</f>
        <v>1750483</v>
      </c>
      <c r="M7" s="11"/>
    </row>
    <row r="8" spans="1:13" ht="17.25" customHeight="1">
      <c r="A8" s="12" t="s">
        <v>81</v>
      </c>
      <c r="B8" s="13">
        <f>B9+B10</f>
        <v>5561</v>
      </c>
      <c r="C8" s="13">
        <f aca="true" t="shared" si="2" ref="C8:K8">C9+C10</f>
        <v>5598</v>
      </c>
      <c r="D8" s="13">
        <f t="shared" si="2"/>
        <v>17428</v>
      </c>
      <c r="E8" s="13">
        <f t="shared" si="2"/>
        <v>12552</v>
      </c>
      <c r="F8" s="13">
        <f t="shared" si="2"/>
        <v>12112</v>
      </c>
      <c r="G8" s="13">
        <f t="shared" si="2"/>
        <v>8890</v>
      </c>
      <c r="H8" s="13">
        <f t="shared" si="2"/>
        <v>4533</v>
      </c>
      <c r="I8" s="13">
        <f t="shared" si="2"/>
        <v>4688</v>
      </c>
      <c r="J8" s="13">
        <f t="shared" si="2"/>
        <v>6260</v>
      </c>
      <c r="K8" s="13">
        <f t="shared" si="2"/>
        <v>10998</v>
      </c>
      <c r="L8" s="13">
        <f t="shared" si="1"/>
        <v>88620</v>
      </c>
      <c r="M8"/>
    </row>
    <row r="9" spans="1:13" ht="17.25" customHeight="1">
      <c r="A9" s="14" t="s">
        <v>18</v>
      </c>
      <c r="B9" s="15">
        <v>5555</v>
      </c>
      <c r="C9" s="15">
        <v>5598</v>
      </c>
      <c r="D9" s="15">
        <v>17428</v>
      </c>
      <c r="E9" s="15">
        <v>12549</v>
      </c>
      <c r="F9" s="15">
        <v>12112</v>
      </c>
      <c r="G9" s="15">
        <v>8890</v>
      </c>
      <c r="H9" s="15">
        <v>4419</v>
      </c>
      <c r="I9" s="15">
        <v>4688</v>
      </c>
      <c r="J9" s="15">
        <v>6260</v>
      </c>
      <c r="K9" s="15">
        <v>10998</v>
      </c>
      <c r="L9" s="13">
        <f t="shared" si="1"/>
        <v>88497</v>
      </c>
      <c r="M9"/>
    </row>
    <row r="10" spans="1:13" ht="17.25" customHeight="1">
      <c r="A10" s="14" t="s">
        <v>19</v>
      </c>
      <c r="B10" s="15">
        <v>6</v>
      </c>
      <c r="C10" s="15">
        <v>0</v>
      </c>
      <c r="D10" s="15">
        <v>0</v>
      </c>
      <c r="E10" s="15">
        <v>3</v>
      </c>
      <c r="F10" s="15">
        <v>0</v>
      </c>
      <c r="G10" s="15">
        <v>0</v>
      </c>
      <c r="H10" s="15">
        <v>114</v>
      </c>
      <c r="I10" s="15">
        <v>0</v>
      </c>
      <c r="J10" s="15">
        <v>0</v>
      </c>
      <c r="K10" s="15">
        <v>0</v>
      </c>
      <c r="L10" s="13">
        <f t="shared" si="1"/>
        <v>123</v>
      </c>
      <c r="M10"/>
    </row>
    <row r="11" spans="1:13" ht="17.25" customHeight="1">
      <c r="A11" s="12" t="s">
        <v>70</v>
      </c>
      <c r="B11" s="15">
        <v>81231</v>
      </c>
      <c r="C11" s="15">
        <v>104685</v>
      </c>
      <c r="D11" s="15">
        <v>304733</v>
      </c>
      <c r="E11" s="15">
        <v>244633</v>
      </c>
      <c r="F11" s="15">
        <v>264073</v>
      </c>
      <c r="G11" s="15">
        <v>144456</v>
      </c>
      <c r="H11" s="15">
        <v>84150</v>
      </c>
      <c r="I11" s="15">
        <v>116062</v>
      </c>
      <c r="J11" s="15">
        <v>113811</v>
      </c>
      <c r="K11" s="15">
        <v>204029</v>
      </c>
      <c r="L11" s="13">
        <f t="shared" si="1"/>
        <v>1661863</v>
      </c>
      <c r="M11" s="60"/>
    </row>
    <row r="12" spans="1:13" ht="17.25" customHeight="1">
      <c r="A12" s="14" t="s">
        <v>82</v>
      </c>
      <c r="B12" s="15">
        <v>9661</v>
      </c>
      <c r="C12" s="15">
        <v>7755</v>
      </c>
      <c r="D12" s="15">
        <v>26688</v>
      </c>
      <c r="E12" s="15">
        <v>24513</v>
      </c>
      <c r="F12" s="15">
        <v>22589</v>
      </c>
      <c r="G12" s="15">
        <v>13436</v>
      </c>
      <c r="H12" s="15">
        <v>7555</v>
      </c>
      <c r="I12" s="15">
        <v>6840</v>
      </c>
      <c r="J12" s="15">
        <v>8186</v>
      </c>
      <c r="K12" s="15">
        <v>13484</v>
      </c>
      <c r="L12" s="13">
        <f t="shared" si="1"/>
        <v>140707</v>
      </c>
      <c r="M12" s="60"/>
    </row>
    <row r="13" spans="1:13" ht="17.25" customHeight="1">
      <c r="A13" s="14" t="s">
        <v>71</v>
      </c>
      <c r="B13" s="15">
        <f>+B11-B12</f>
        <v>71570</v>
      </c>
      <c r="C13" s="15">
        <f aca="true" t="shared" si="3" ref="C13:K13">+C11-C12</f>
        <v>96930</v>
      </c>
      <c r="D13" s="15">
        <f t="shared" si="3"/>
        <v>278045</v>
      </c>
      <c r="E13" s="15">
        <f t="shared" si="3"/>
        <v>220120</v>
      </c>
      <c r="F13" s="15">
        <f t="shared" si="3"/>
        <v>241484</v>
      </c>
      <c r="G13" s="15">
        <f t="shared" si="3"/>
        <v>131020</v>
      </c>
      <c r="H13" s="15">
        <f t="shared" si="3"/>
        <v>76595</v>
      </c>
      <c r="I13" s="15">
        <f t="shared" si="3"/>
        <v>109222</v>
      </c>
      <c r="J13" s="15">
        <f t="shared" si="3"/>
        <v>105625</v>
      </c>
      <c r="K13" s="15">
        <f t="shared" si="3"/>
        <v>190545</v>
      </c>
      <c r="L13" s="13">
        <f t="shared" si="1"/>
        <v>1521156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1.20167193925955</v>
      </c>
      <c r="C18" s="22">
        <v>1.145873428926739</v>
      </c>
      <c r="D18" s="22">
        <v>1.053431976221769</v>
      </c>
      <c r="E18" s="22">
        <v>1.065042977326478</v>
      </c>
      <c r="F18" s="22">
        <v>1.149613921654564</v>
      </c>
      <c r="G18" s="22">
        <v>1.121933442758987</v>
      </c>
      <c r="H18" s="22">
        <v>1.04344067326767</v>
      </c>
      <c r="I18" s="22">
        <v>1.129460598606373</v>
      </c>
      <c r="J18" s="22">
        <v>1.281616083815766</v>
      </c>
      <c r="K18" s="22">
        <v>1.086501183829699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800765.41</v>
      </c>
      <c r="C20" s="25">
        <f aca="true" t="shared" si="4" ref="C20:K20">SUM(C21:C30)</f>
        <v>538424.2200000001</v>
      </c>
      <c r="D20" s="25">
        <f t="shared" si="4"/>
        <v>1738103.59</v>
      </c>
      <c r="E20" s="25">
        <f t="shared" si="4"/>
        <v>1403832.3299999996</v>
      </c>
      <c r="F20" s="25">
        <f t="shared" si="4"/>
        <v>1456451.9600000002</v>
      </c>
      <c r="G20" s="25">
        <f t="shared" si="4"/>
        <v>864146.8400000001</v>
      </c>
      <c r="H20" s="25">
        <f t="shared" si="4"/>
        <v>514505.87999999995</v>
      </c>
      <c r="I20" s="25">
        <f t="shared" si="4"/>
        <v>619096.5000000001</v>
      </c>
      <c r="J20" s="25">
        <f t="shared" si="4"/>
        <v>757958.5700000001</v>
      </c>
      <c r="K20" s="25">
        <f t="shared" si="4"/>
        <v>938065.5099999999</v>
      </c>
      <c r="L20" s="25">
        <f>SUM(B20:K20)</f>
        <v>9631350.809999999</v>
      </c>
      <c r="M20"/>
    </row>
    <row r="21" spans="1:13" ht="17.25" customHeight="1">
      <c r="A21" s="26" t="s">
        <v>22</v>
      </c>
      <c r="B21" s="56">
        <f>ROUND((B15+B16)*B7,2)</f>
        <v>635916.3</v>
      </c>
      <c r="C21" s="56">
        <f aca="true" t="shared" si="5" ref="C21:K21">ROUND((C15+C16)*C7,2)</f>
        <v>454950.46</v>
      </c>
      <c r="D21" s="56">
        <f t="shared" si="5"/>
        <v>1581778.29</v>
      </c>
      <c r="E21" s="56">
        <f t="shared" si="5"/>
        <v>1279083.88</v>
      </c>
      <c r="F21" s="56">
        <f t="shared" si="5"/>
        <v>1213667.36</v>
      </c>
      <c r="G21" s="56">
        <f t="shared" si="5"/>
        <v>740952.54</v>
      </c>
      <c r="H21" s="56">
        <f t="shared" si="5"/>
        <v>472015.27</v>
      </c>
      <c r="I21" s="56">
        <f t="shared" si="5"/>
        <v>532857.68</v>
      </c>
      <c r="J21" s="56">
        <f t="shared" si="5"/>
        <v>570649.43</v>
      </c>
      <c r="K21" s="56">
        <f t="shared" si="5"/>
        <v>834519.79</v>
      </c>
      <c r="L21" s="33">
        <f aca="true" t="shared" si="6" ref="L21:L29">SUM(B21:K21)</f>
        <v>8316390.999999999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128246.47</v>
      </c>
      <c r="C22" s="33">
        <f t="shared" si="7"/>
        <v>66365.18</v>
      </c>
      <c r="D22" s="33">
        <f t="shared" si="7"/>
        <v>84517.54</v>
      </c>
      <c r="E22" s="33">
        <f t="shared" si="7"/>
        <v>83195.42</v>
      </c>
      <c r="F22" s="33">
        <f t="shared" si="7"/>
        <v>181581.53</v>
      </c>
      <c r="G22" s="33">
        <f t="shared" si="7"/>
        <v>90346.89</v>
      </c>
      <c r="H22" s="33">
        <f t="shared" si="7"/>
        <v>20504.66</v>
      </c>
      <c r="I22" s="33">
        <f t="shared" si="7"/>
        <v>68984.07</v>
      </c>
      <c r="J22" s="33">
        <f t="shared" si="7"/>
        <v>160704.06</v>
      </c>
      <c r="K22" s="33">
        <f t="shared" si="7"/>
        <v>72186.95</v>
      </c>
      <c r="L22" s="33">
        <f t="shared" si="6"/>
        <v>956632.77</v>
      </c>
      <c r="M22"/>
    </row>
    <row r="23" spans="1:13" ht="17.25" customHeight="1">
      <c r="A23" s="27" t="s">
        <v>24</v>
      </c>
      <c r="B23" s="33">
        <v>2662.69</v>
      </c>
      <c r="C23" s="33">
        <v>14545.74</v>
      </c>
      <c r="D23" s="33">
        <v>65681.14</v>
      </c>
      <c r="E23" s="33">
        <v>35973.92</v>
      </c>
      <c r="F23" s="33">
        <v>55500.93</v>
      </c>
      <c r="G23" s="33">
        <v>31608.38</v>
      </c>
      <c r="H23" s="33">
        <v>19457.46</v>
      </c>
      <c r="I23" s="33">
        <v>14567.88</v>
      </c>
      <c r="J23" s="33">
        <v>21954.16</v>
      </c>
      <c r="K23" s="33">
        <v>26385.82</v>
      </c>
      <c r="L23" s="33">
        <f t="shared" si="6"/>
        <v>288338.12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648.07</v>
      </c>
      <c r="C26" s="33">
        <v>435.68</v>
      </c>
      <c r="D26" s="33">
        <v>1405.06</v>
      </c>
      <c r="E26" s="33">
        <v>1135.48</v>
      </c>
      <c r="F26" s="33">
        <v>1179.05</v>
      </c>
      <c r="G26" s="33">
        <v>699.81</v>
      </c>
      <c r="H26" s="33">
        <v>416.62</v>
      </c>
      <c r="I26" s="33">
        <v>501.03</v>
      </c>
      <c r="J26" s="33">
        <v>612.67</v>
      </c>
      <c r="K26" s="33">
        <v>759.71</v>
      </c>
      <c r="L26" s="33">
        <f t="shared" si="6"/>
        <v>7793.179999999999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31048.4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31048.4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-131312.59</v>
      </c>
      <c r="C32" s="33">
        <f t="shared" si="8"/>
        <v>-24631.2</v>
      </c>
      <c r="D32" s="33">
        <f t="shared" si="8"/>
        <v>-76683.2</v>
      </c>
      <c r="E32" s="33">
        <f t="shared" si="8"/>
        <v>-60983.72000000011</v>
      </c>
      <c r="F32" s="33">
        <f t="shared" si="8"/>
        <v>-53292.8</v>
      </c>
      <c r="G32" s="33">
        <f t="shared" si="8"/>
        <v>-39116</v>
      </c>
      <c r="H32" s="33">
        <f t="shared" si="8"/>
        <v>-26040.85</v>
      </c>
      <c r="I32" s="33">
        <f t="shared" si="8"/>
        <v>-29124.27</v>
      </c>
      <c r="J32" s="33">
        <f t="shared" si="8"/>
        <v>-27544</v>
      </c>
      <c r="K32" s="33">
        <f t="shared" si="8"/>
        <v>-48391.2</v>
      </c>
      <c r="L32" s="33">
        <f aca="true" t="shared" si="9" ref="L32:L39">SUM(B32:K32)</f>
        <v>-517119.8300000001</v>
      </c>
      <c r="M32"/>
    </row>
    <row r="33" spans="1:13" ht="18.75" customHeight="1">
      <c r="A33" s="27" t="s">
        <v>28</v>
      </c>
      <c r="B33" s="33">
        <f>B34+B35+B36+B37</f>
        <v>-24442</v>
      </c>
      <c r="C33" s="33">
        <f aca="true" t="shared" si="10" ref="C33:K33">C34+C35+C36+C37</f>
        <v>-24631.2</v>
      </c>
      <c r="D33" s="33">
        <f t="shared" si="10"/>
        <v>-76683.2</v>
      </c>
      <c r="E33" s="33">
        <f t="shared" si="10"/>
        <v>-55215.6</v>
      </c>
      <c r="F33" s="33">
        <f t="shared" si="10"/>
        <v>-53292.8</v>
      </c>
      <c r="G33" s="33">
        <f t="shared" si="10"/>
        <v>-39116</v>
      </c>
      <c r="H33" s="33">
        <f t="shared" si="10"/>
        <v>-19443.6</v>
      </c>
      <c r="I33" s="33">
        <f t="shared" si="10"/>
        <v>-29124.27</v>
      </c>
      <c r="J33" s="33">
        <f t="shared" si="10"/>
        <v>-27544</v>
      </c>
      <c r="K33" s="33">
        <f t="shared" si="10"/>
        <v>-48391.2</v>
      </c>
      <c r="L33" s="33">
        <f t="shared" si="9"/>
        <v>-397883.87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-24442</v>
      </c>
      <c r="C34" s="33">
        <f t="shared" si="11"/>
        <v>-24631.2</v>
      </c>
      <c r="D34" s="33">
        <f t="shared" si="11"/>
        <v>-76683.2</v>
      </c>
      <c r="E34" s="33">
        <f t="shared" si="11"/>
        <v>-55215.6</v>
      </c>
      <c r="F34" s="33">
        <f t="shared" si="11"/>
        <v>-53292.8</v>
      </c>
      <c r="G34" s="33">
        <f t="shared" si="11"/>
        <v>-39116</v>
      </c>
      <c r="H34" s="33">
        <f t="shared" si="11"/>
        <v>-19443.6</v>
      </c>
      <c r="I34" s="33">
        <f t="shared" si="11"/>
        <v>-20627.2</v>
      </c>
      <c r="J34" s="33">
        <f t="shared" si="11"/>
        <v>-27544</v>
      </c>
      <c r="K34" s="33">
        <f t="shared" si="11"/>
        <v>-48391.2</v>
      </c>
      <c r="L34" s="33">
        <f t="shared" si="9"/>
        <v>-389386.8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-8497.07</v>
      </c>
      <c r="J37" s="17">
        <v>0</v>
      </c>
      <c r="K37" s="17">
        <v>0</v>
      </c>
      <c r="L37" s="33">
        <f t="shared" si="9"/>
        <v>-8497.07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669452.8200000001</v>
      </c>
      <c r="C56" s="41">
        <f t="shared" si="16"/>
        <v>513793.0200000001</v>
      </c>
      <c r="D56" s="41">
        <f t="shared" si="16"/>
        <v>1661420.3900000001</v>
      </c>
      <c r="E56" s="41">
        <f t="shared" si="16"/>
        <v>1342848.6099999994</v>
      </c>
      <c r="F56" s="41">
        <f t="shared" si="16"/>
        <v>1403159.1600000001</v>
      </c>
      <c r="G56" s="41">
        <f t="shared" si="16"/>
        <v>825030.8400000001</v>
      </c>
      <c r="H56" s="41">
        <f t="shared" si="16"/>
        <v>488465.02999999997</v>
      </c>
      <c r="I56" s="41">
        <f t="shared" si="16"/>
        <v>589972.2300000001</v>
      </c>
      <c r="J56" s="41">
        <f t="shared" si="16"/>
        <v>730414.5700000001</v>
      </c>
      <c r="K56" s="41">
        <f t="shared" si="16"/>
        <v>889674.3099999999</v>
      </c>
      <c r="L56" s="42">
        <f t="shared" si="14"/>
        <v>9114230.98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669452.82</v>
      </c>
      <c r="C62" s="41">
        <f aca="true" t="shared" si="18" ref="C62:J62">SUM(C63:C74)</f>
        <v>513793.02</v>
      </c>
      <c r="D62" s="41">
        <f t="shared" si="18"/>
        <v>1661420.39</v>
      </c>
      <c r="E62" s="41">
        <f t="shared" si="18"/>
        <v>1342848.61</v>
      </c>
      <c r="F62" s="41">
        <f t="shared" si="18"/>
        <v>1403159.16</v>
      </c>
      <c r="G62" s="41">
        <f t="shared" si="18"/>
        <v>825030.84</v>
      </c>
      <c r="H62" s="41">
        <f t="shared" si="18"/>
        <v>488465.03</v>
      </c>
      <c r="I62" s="41">
        <f>SUM(I63:I79)</f>
        <v>589972.23</v>
      </c>
      <c r="J62" s="41">
        <f t="shared" si="18"/>
        <v>730414.57</v>
      </c>
      <c r="K62" s="41">
        <f>SUM(K63:K76)</f>
        <v>889674.31</v>
      </c>
      <c r="L62" s="46">
        <f>SUM(B62:K62)</f>
        <v>9114230.98</v>
      </c>
      <c r="M62" s="40"/>
    </row>
    <row r="63" spans="1:13" ht="18.75" customHeight="1">
      <c r="A63" s="47" t="s">
        <v>46</v>
      </c>
      <c r="B63" s="48">
        <v>669452.82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669452.82</v>
      </c>
      <c r="M63"/>
    </row>
    <row r="64" spans="1:13" ht="18.75" customHeight="1">
      <c r="A64" s="47" t="s">
        <v>55</v>
      </c>
      <c r="B64" s="17">
        <v>0</v>
      </c>
      <c r="C64" s="48">
        <v>450802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450802</v>
      </c>
      <c r="M64"/>
    </row>
    <row r="65" spans="1:13" ht="18.75" customHeight="1">
      <c r="A65" s="47" t="s">
        <v>56</v>
      </c>
      <c r="B65" s="17">
        <v>0</v>
      </c>
      <c r="C65" s="48">
        <v>62991.02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62991.02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1661420.39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1661420.39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1342848.61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1342848.61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1403159.16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1403159.16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825030.84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825030.84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488465.03</v>
      </c>
      <c r="I70" s="17">
        <v>0</v>
      </c>
      <c r="J70" s="17">
        <v>0</v>
      </c>
      <c r="K70" s="17">
        <v>0</v>
      </c>
      <c r="L70" s="46">
        <f t="shared" si="19"/>
        <v>488465.03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589972.23</v>
      </c>
      <c r="J71" s="17">
        <v>0</v>
      </c>
      <c r="K71" s="17">
        <v>0</v>
      </c>
      <c r="L71" s="46">
        <f t="shared" si="19"/>
        <v>589972.23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730414.57</v>
      </c>
      <c r="K72" s="17">
        <v>0</v>
      </c>
      <c r="L72" s="46">
        <f t="shared" si="19"/>
        <v>730414.57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506313.65</v>
      </c>
      <c r="L73" s="46">
        <f t="shared" si="19"/>
        <v>506313.65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383360.66</v>
      </c>
      <c r="L74" s="46">
        <f t="shared" si="19"/>
        <v>383360.66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2023-12-08T17:26:23Z</dcterms:modified>
  <cp:category/>
  <cp:version/>
  <cp:contentType/>
  <cp:contentStatus/>
</cp:coreProperties>
</file>