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<sst xmlns="http://schemas.openxmlformats.org/spreadsheetml/2006/main" count="87" uniqueCount="86">
  <si>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</si>
  <si>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</si>
  <si>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</si>
  <si>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</si>
  <si>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</si>
  <si>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</si>
  <si>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</si>
  <si>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</si>
  <si>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</si>
  <si>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</si>
  <si>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</si>
  <si>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</si>
  <si>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</si>
  <si>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</si>
  <si>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</si>
  <si>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</si>
  <si>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</si>
  <si>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</si>
  <si>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</si>
  <si>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</si>
  <si>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</si>
  <si>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</si>
  <si>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</si>
  <si>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</si>
  <si>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</si>
  <si>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</si>
  <si>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</si>
  <si>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</si>
  <si>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</si>
  <si>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</si>
  <si>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</si>
  <si>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</si>
  <si>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</si>
  <si>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</si>
  <si>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</si>
  <si>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</si>
  <si>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</si>
  <si>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</si>
  <si>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</si>
  <si>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</si>
  <si>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</si>
  <si>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</si>
  <si>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</si>
  <si>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</si>
  <si>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</si>
  <si>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</si>
  <si>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</si>
  <si>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</si>
  <si>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</si>
  <si>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</si>
  <si>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</si>
  <si>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</si>
  <si>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</si>
  <si>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</si>
  <si>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</si>
  <si>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</si>
  <si>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</si>
  <si>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</si>
  <si>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</si>
  <si>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</si>
  <si>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</si>
  <si>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</si>
  <si>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</si>
  <si>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</si>
  <si>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</si>
  <si>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</si>
  <si>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</si>
  <si>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</si>
  <si>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</si>
  <si>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</si>
  <si>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</si>
  <si>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</si>
  <si>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</si>
  <si>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</si>
  <si>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</si>
  <si>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</si>
  <si>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</si>
  <si>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</si>
  <si>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</si>
  <si>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</si>
  <si>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</si>
  <si>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</si>
  <si>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</si>
  <si>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</si>
  <si>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02/12/23 - VENCIMENTO 08/12/23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</si>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</sst>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50282</v>
      </c>
      <c r="C7" s="10">
        <f aca="true" t="shared" si="0" ref="C7:K7">C8+C11</f>
        <v>66623</v>
      </c>
      <c r="D7" s="10">
        <f t="shared" si="0"/>
        <v>209028</v>
      </c>
      <c r="E7" s="10">
        <f t="shared" si="0"/>
        <v>166172</v>
      </c>
      <c r="F7" s="10">
        <f t="shared" si="0"/>
        <v>178862</v>
      </c>
      <c r="G7" s="10">
        <f t="shared" si="0"/>
        <v>82968</v>
      </c>
      <c r="H7" s="10">
        <f t="shared" si="0"/>
        <v>46648</v>
      </c>
      <c r="I7" s="10">
        <f t="shared" si="0"/>
        <v>75993</v>
      </c>
      <c r="J7" s="10">
        <f t="shared" si="0"/>
        <v>49516</v>
      </c>
      <c r="K7" s="10">
        <f t="shared" si="0"/>
        <v>137469</v>
      </c>
      <c r="L7" s="10">
        <f aca="true" t="shared" si="1" ref="L7:L13">SUM(B7:K7)</f>
        <v>1063561</v>
      </c>
      <c r="M7" s="11"/>
    </row>
    <row r="8" spans="1:13" ht="17.25" customHeight="1">
      <c r="A8" s="12" t="s">
        <v>81</v>
      </c>
      <c r="B8" s="13">
        <f>B9+B10</f>
        <v>4359</v>
      </c>
      <c r="C8" s="13">
        <f aca="true" t="shared" si="2" ref="C8:K8">C9+C10</f>
        <v>4213</v>
      </c>
      <c r="D8" s="13">
        <f t="shared" si="2"/>
        <v>14560</v>
      </c>
      <c r="E8" s="13">
        <f t="shared" si="2"/>
        <v>11042</v>
      </c>
      <c r="F8" s="13">
        <f t="shared" si="2"/>
        <v>10284</v>
      </c>
      <c r="G8" s="13">
        <f t="shared" si="2"/>
        <v>6060</v>
      </c>
      <c r="H8" s="13">
        <f t="shared" si="2"/>
        <v>3021</v>
      </c>
      <c r="I8" s="13">
        <f t="shared" si="2"/>
        <v>3771</v>
      </c>
      <c r="J8" s="13">
        <f t="shared" si="2"/>
        <v>2989</v>
      </c>
      <c r="K8" s="13">
        <f t="shared" si="2"/>
        <v>8134</v>
      </c>
      <c r="L8" s="13">
        <f t="shared" si="1"/>
        <v>68433</v>
      </c>
      <c r="M8"/>
    </row>
    <row r="9" spans="1:13" ht="17.25" customHeight="1">
      <c r="A9" s="14" t="s">
        <v>18</v>
      </c>
      <c r="B9" s="15">
        <v>4357</v>
      </c>
      <c r="C9" s="15">
        <v>4213</v>
      </c>
      <c r="D9" s="15">
        <v>14560</v>
      </c>
      <c r="E9" s="15">
        <v>11040</v>
      </c>
      <c r="F9" s="15">
        <v>10284</v>
      </c>
      <c r="G9" s="15">
        <v>6060</v>
      </c>
      <c r="H9" s="15">
        <v>2900</v>
      </c>
      <c r="I9" s="15">
        <v>3771</v>
      </c>
      <c r="J9" s="15">
        <v>2989</v>
      </c>
      <c r="K9" s="15">
        <v>8134</v>
      </c>
      <c r="L9" s="13">
        <f t="shared" si="1"/>
        <v>68308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121</v>
      </c>
      <c r="I10" s="15">
        <v>0</v>
      </c>
      <c r="J10" s="15">
        <v>0</v>
      </c>
      <c r="K10" s="15">
        <v>0</v>
      </c>
      <c r="L10" s="13">
        <f t="shared" si="1"/>
        <v>125</v>
      </c>
      <c r="M10"/>
    </row>
    <row r="11" spans="1:13" ht="17.25" customHeight="1">
      <c r="A11" s="12" t="s">
        <v>70</v>
      </c>
      <c r="B11" s="15">
        <v>45923</v>
      </c>
      <c r="C11" s="15">
        <v>62410</v>
      </c>
      <c r="D11" s="15">
        <v>194468</v>
      </c>
      <c r="E11" s="15">
        <v>155130</v>
      </c>
      <c r="F11" s="15">
        <v>168578</v>
      </c>
      <c r="G11" s="15">
        <v>76908</v>
      </c>
      <c r="H11" s="15">
        <v>43627</v>
      </c>
      <c r="I11" s="15">
        <v>72222</v>
      </c>
      <c r="J11" s="15">
        <v>46527</v>
      </c>
      <c r="K11" s="15">
        <v>129335</v>
      </c>
      <c r="L11" s="13">
        <f t="shared" si="1"/>
        <v>995128</v>
      </c>
      <c r="M11" s="60"/>
    </row>
    <row r="12" spans="1:13" ht="17.25" customHeight="1">
      <c r="A12" s="14" t="s">
        <v>82</v>
      </c>
      <c r="B12" s="15">
        <v>5225</v>
      </c>
      <c r="C12" s="15">
        <v>5106</v>
      </c>
      <c r="D12" s="15">
        <v>16794</v>
      </c>
      <c r="E12" s="15">
        <v>15723</v>
      </c>
      <c r="F12" s="15">
        <v>14927</v>
      </c>
      <c r="G12" s="15">
        <v>7695</v>
      </c>
      <c r="H12" s="15">
        <v>4039</v>
      </c>
      <c r="I12" s="15">
        <v>4034</v>
      </c>
      <c r="J12" s="15">
        <v>3674</v>
      </c>
      <c r="K12" s="15">
        <v>8298</v>
      </c>
      <c r="L12" s="13">
        <f t="shared" si="1"/>
        <v>85515</v>
      </c>
      <c r="M12" s="60"/>
    </row>
    <row r="13" spans="1:13" ht="17.25" customHeight="1">
      <c r="A13" s="14" t="s">
        <v>71</v>
      </c>
      <c r="B13" s="15">
        <f>+B11-B12</f>
        <v>40698</v>
      </c>
      <c r="C13" s="15">
        <f aca="true" t="shared" si="3" ref="C13:K13">+C11-C12</f>
        <v>57304</v>
      </c>
      <c r="D13" s="15">
        <f t="shared" si="3"/>
        <v>177674</v>
      </c>
      <c r="E13" s="15">
        <f t="shared" si="3"/>
        <v>139407</v>
      </c>
      <c r="F13" s="15">
        <f t="shared" si="3"/>
        <v>153651</v>
      </c>
      <c r="G13" s="15">
        <f t="shared" si="3"/>
        <v>69213</v>
      </c>
      <c r="H13" s="15">
        <f t="shared" si="3"/>
        <v>39588</v>
      </c>
      <c r="I13" s="15">
        <f t="shared" si="3"/>
        <v>68188</v>
      </c>
      <c r="J13" s="15">
        <f t="shared" si="3"/>
        <v>42853</v>
      </c>
      <c r="K13" s="15">
        <f t="shared" si="3"/>
        <v>121037</v>
      </c>
      <c r="L13" s="13">
        <f t="shared" si="1"/>
        <v>909613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1.159112647691868</v>
      </c>
      <c r="C18" s="22">
        <v>1.130916727348081</v>
      </c>
      <c r="D18" s="22">
        <v>1.023608842181039</v>
      </c>
      <c r="E18" s="22">
        <v>1.053087067447456</v>
      </c>
      <c r="F18" s="22">
        <v>1.164252593470285</v>
      </c>
      <c r="G18" s="22">
        <v>1.117818421031027</v>
      </c>
      <c r="H18" s="22">
        <v>1.035157543618315</v>
      </c>
      <c r="I18" s="22">
        <v>1.11380046697713</v>
      </c>
      <c r="J18" s="22">
        <v>1.274815978633965</v>
      </c>
      <c r="K18" s="22">
        <v>1.080038134943659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461989.04000000004</v>
      </c>
      <c r="C20" s="25">
        <f aca="true" t="shared" si="4" ref="C20:K20">SUM(C21:C30)</f>
        <v>321929.42</v>
      </c>
      <c r="D20" s="25">
        <f t="shared" si="4"/>
        <v>1099791.58</v>
      </c>
      <c r="E20" s="25">
        <f t="shared" si="4"/>
        <v>904435.25</v>
      </c>
      <c r="F20" s="25">
        <f t="shared" si="4"/>
        <v>955676.58</v>
      </c>
      <c r="G20" s="25">
        <f t="shared" si="4"/>
        <v>467881.5300000001</v>
      </c>
      <c r="H20" s="25">
        <f t="shared" si="4"/>
        <v>269557.98999999993</v>
      </c>
      <c r="I20" s="25">
        <f t="shared" si="4"/>
        <v>385459.01999999996</v>
      </c>
      <c r="J20" s="25">
        <f t="shared" si="4"/>
        <v>314378.2799999999</v>
      </c>
      <c r="K20" s="25">
        <f t="shared" si="4"/>
        <v>599832.08</v>
      </c>
      <c r="L20" s="25">
        <f>SUM(B20:K20)</f>
        <v>5780930.7700000005</v>
      </c>
      <c r="M20"/>
    </row>
    <row r="21" spans="1:13" ht="17.25" customHeight="1">
      <c r="A21" s="26" t="s">
        <v>22</v>
      </c>
      <c r="B21" s="56">
        <f>ROUND((B15+B16)*B7,2)</f>
        <v>368411.19</v>
      </c>
      <c r="C21" s="56">
        <f aca="true" t="shared" si="5" ref="C21:K21">ROUND((C15+C16)*C7,2)</f>
        <v>274839.86</v>
      </c>
      <c r="D21" s="56">
        <f t="shared" si="5"/>
        <v>1026306.58</v>
      </c>
      <c r="E21" s="56">
        <f t="shared" si="5"/>
        <v>826439.82</v>
      </c>
      <c r="F21" s="56">
        <f t="shared" si="5"/>
        <v>785991.17</v>
      </c>
      <c r="G21" s="56">
        <f t="shared" si="5"/>
        <v>400893.08</v>
      </c>
      <c r="H21" s="56">
        <f t="shared" si="5"/>
        <v>248283.98</v>
      </c>
      <c r="I21" s="56">
        <f t="shared" si="5"/>
        <v>335349.51</v>
      </c>
      <c r="J21" s="56">
        <f t="shared" si="5"/>
        <v>235329.74</v>
      </c>
      <c r="K21" s="56">
        <f t="shared" si="5"/>
        <v>533517.19</v>
      </c>
      <c r="L21" s="33">
        <f aca="true" t="shared" si="6" ref="L21:L29">SUM(B21:K21)</f>
        <v>5035362.119999999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58618.88</v>
      </c>
      <c r="C22" s="33">
        <f t="shared" si="7"/>
        <v>35981.14</v>
      </c>
      <c r="D22" s="33">
        <f t="shared" si="7"/>
        <v>24229.91</v>
      </c>
      <c r="E22" s="33">
        <f t="shared" si="7"/>
        <v>43873.27</v>
      </c>
      <c r="F22" s="33">
        <f t="shared" si="7"/>
        <v>129101.09</v>
      </c>
      <c r="G22" s="33">
        <f t="shared" si="7"/>
        <v>47232.59</v>
      </c>
      <c r="H22" s="33">
        <f t="shared" si="7"/>
        <v>8729.05</v>
      </c>
      <c r="I22" s="33">
        <f t="shared" si="7"/>
        <v>38162.93</v>
      </c>
      <c r="J22" s="33">
        <f t="shared" si="7"/>
        <v>64672.37</v>
      </c>
      <c r="K22" s="33">
        <f t="shared" si="7"/>
        <v>42701.72</v>
      </c>
      <c r="L22" s="33">
        <f t="shared" si="6"/>
        <v>493302.94999999995</v>
      </c>
      <c r="M22"/>
    </row>
    <row r="23" spans="1:13" ht="17.25" customHeight="1">
      <c r="A23" s="27" t="s">
        <v>24</v>
      </c>
      <c r="B23" s="33">
        <v>994.58</v>
      </c>
      <c r="C23" s="33">
        <v>8578.26</v>
      </c>
      <c r="D23" s="33">
        <v>43158.43</v>
      </c>
      <c r="E23" s="33">
        <v>28548.49</v>
      </c>
      <c r="F23" s="33">
        <v>34865.84</v>
      </c>
      <c r="G23" s="33">
        <v>18631.2</v>
      </c>
      <c r="H23" s="33">
        <v>10095.44</v>
      </c>
      <c r="I23" s="33">
        <v>9278.77</v>
      </c>
      <c r="J23" s="33">
        <v>9945.81</v>
      </c>
      <c r="K23" s="33">
        <v>18648.39</v>
      </c>
      <c r="L23" s="33">
        <f t="shared" si="6"/>
        <v>182745.21000000002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577.27</v>
      </c>
      <c r="C26" s="33">
        <v>403</v>
      </c>
      <c r="D26" s="33">
        <v>1375.1</v>
      </c>
      <c r="E26" s="33">
        <v>1130.04</v>
      </c>
      <c r="F26" s="33">
        <v>1195.39</v>
      </c>
      <c r="G26" s="33">
        <v>585.44</v>
      </c>
      <c r="H26" s="33">
        <v>337.65</v>
      </c>
      <c r="I26" s="33">
        <v>481.97</v>
      </c>
      <c r="J26" s="33">
        <v>392.11</v>
      </c>
      <c r="K26" s="33">
        <v>751.54</v>
      </c>
      <c r="L26" s="33">
        <f t="shared" si="6"/>
        <v>7229.509999999999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-126041.39</v>
      </c>
      <c r="C32" s="33">
        <f t="shared" si="8"/>
        <v>-18537.2</v>
      </c>
      <c r="D32" s="33">
        <f t="shared" si="8"/>
        <v>-64064</v>
      </c>
      <c r="E32" s="33">
        <f t="shared" si="8"/>
        <v>-810344.12</v>
      </c>
      <c r="F32" s="33">
        <f t="shared" si="8"/>
        <v>-45249.6</v>
      </c>
      <c r="G32" s="33">
        <f t="shared" si="8"/>
        <v>-26664</v>
      </c>
      <c r="H32" s="33">
        <f t="shared" si="8"/>
        <v>-19357.25</v>
      </c>
      <c r="I32" s="33">
        <f t="shared" si="8"/>
        <v>-331592.4</v>
      </c>
      <c r="J32" s="33">
        <f t="shared" si="8"/>
        <v>-13151.6</v>
      </c>
      <c r="K32" s="33">
        <f t="shared" si="8"/>
        <v>-35789.6</v>
      </c>
      <c r="L32" s="33">
        <f aca="true" t="shared" si="9" ref="L32:L39">SUM(B32:K32)</f>
        <v>-1490791.1600000001</v>
      </c>
      <c r="M32"/>
    </row>
    <row r="33" spans="1:13" ht="18.75" customHeight="1">
      <c r="A33" s="27" t="s">
        <v>28</v>
      </c>
      <c r="B33" s="33">
        <f>B34+B35+B36+B37</f>
        <v>-19170.8</v>
      </c>
      <c r="C33" s="33">
        <f aca="true" t="shared" si="10" ref="C33:K33">C34+C35+C36+C37</f>
        <v>-18537.2</v>
      </c>
      <c r="D33" s="33">
        <f t="shared" si="10"/>
        <v>-64064</v>
      </c>
      <c r="E33" s="33">
        <f t="shared" si="10"/>
        <v>-48576</v>
      </c>
      <c r="F33" s="33">
        <f t="shared" si="10"/>
        <v>-45249.6</v>
      </c>
      <c r="G33" s="33">
        <f t="shared" si="10"/>
        <v>-26664</v>
      </c>
      <c r="H33" s="33">
        <f t="shared" si="10"/>
        <v>-12760</v>
      </c>
      <c r="I33" s="33">
        <f t="shared" si="10"/>
        <v>-16592.4</v>
      </c>
      <c r="J33" s="33">
        <f t="shared" si="10"/>
        <v>-13151.6</v>
      </c>
      <c r="K33" s="33">
        <f t="shared" si="10"/>
        <v>-35789.6</v>
      </c>
      <c r="L33" s="33">
        <f t="shared" si="9"/>
        <v>-300555.19999999995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-19170.8</v>
      </c>
      <c r="C34" s="33">
        <f t="shared" si="11"/>
        <v>-18537.2</v>
      </c>
      <c r="D34" s="33">
        <f t="shared" si="11"/>
        <v>-64064</v>
      </c>
      <c r="E34" s="33">
        <f t="shared" si="11"/>
        <v>-48576</v>
      </c>
      <c r="F34" s="33">
        <f t="shared" si="11"/>
        <v>-45249.6</v>
      </c>
      <c r="G34" s="33">
        <f t="shared" si="11"/>
        <v>-26664</v>
      </c>
      <c r="H34" s="33">
        <f t="shared" si="11"/>
        <v>-12760</v>
      </c>
      <c r="I34" s="33">
        <f t="shared" si="11"/>
        <v>-16592.4</v>
      </c>
      <c r="J34" s="33">
        <f t="shared" si="11"/>
        <v>-13151.6</v>
      </c>
      <c r="K34" s="33">
        <f t="shared" si="11"/>
        <v>-35789.6</v>
      </c>
      <c r="L34" s="33">
        <f t="shared" si="9"/>
        <v>-300555.19999999995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-761768.12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-1190235.96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-1071000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335947.65</v>
      </c>
      <c r="C56" s="41">
        <f t="shared" si="16"/>
        <v>303392.22</v>
      </c>
      <c r="D56" s="41">
        <f t="shared" si="16"/>
        <v>1035727.5800000001</v>
      </c>
      <c r="E56" s="41">
        <f t="shared" si="16"/>
        <v>94091.13</v>
      </c>
      <c r="F56" s="41">
        <f t="shared" si="16"/>
        <v>910426.98</v>
      </c>
      <c r="G56" s="41">
        <f t="shared" si="16"/>
        <v>441217.5300000001</v>
      </c>
      <c r="H56" s="41">
        <f t="shared" si="16"/>
        <v>250200.73999999993</v>
      </c>
      <c r="I56" s="41">
        <f t="shared" si="16"/>
        <v>53866.61999999994</v>
      </c>
      <c r="J56" s="41">
        <f t="shared" si="16"/>
        <v>301226.67999999993</v>
      </c>
      <c r="K56" s="41">
        <f t="shared" si="16"/>
        <v>564042.48</v>
      </c>
      <c r="L56" s="42">
        <f t="shared" si="14"/>
        <v>4290139.609999999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335947.65</v>
      </c>
      <c r="C62" s="41">
        <f aca="true" t="shared" si="18" ref="C62:J62">SUM(C63:C74)</f>
        <v>303392.20999999996</v>
      </c>
      <c r="D62" s="41">
        <f t="shared" si="18"/>
        <v>1035727.579993411</v>
      </c>
      <c r="E62" s="41">
        <f t="shared" si="18"/>
        <v>94091.12642638374</v>
      </c>
      <c r="F62" s="41">
        <f t="shared" si="18"/>
        <v>910426.978062</v>
      </c>
      <c r="G62" s="41">
        <f t="shared" si="18"/>
        <v>441217.5296754268</v>
      </c>
      <c r="H62" s="41">
        <f t="shared" si="18"/>
        <v>250200.74485203146</v>
      </c>
      <c r="I62" s="41">
        <f>SUM(I63:I79)</f>
        <v>53866.62081268616</v>
      </c>
      <c r="J62" s="41">
        <f t="shared" si="18"/>
        <v>301226.6827917834</v>
      </c>
      <c r="K62" s="41">
        <f>SUM(K63:K76)</f>
        <v>564042.48</v>
      </c>
      <c r="L62" s="46">
        <f>SUM(B62:K62)</f>
        <v>4290139.602613723</v>
      </c>
      <c r="M62" s="40"/>
    </row>
    <row r="63" spans="1:13" ht="18.75" customHeight="1">
      <c r="A63" s="47" t="s">
        <v>46</v>
      </c>
      <c r="B63" s="48">
        <v>335947.65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335947.65</v>
      </c>
      <c r="M63"/>
    </row>
    <row r="64" spans="1:13" ht="18.75" customHeight="1">
      <c r="A64" s="47" t="s">
        <v>55</v>
      </c>
      <c r="B64" s="17">
        <v>0</v>
      </c>
      <c r="C64" s="48">
        <v>265741.24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265741.24</v>
      </c>
      <c r="M64"/>
    </row>
    <row r="65" spans="1:13" ht="18.75" customHeight="1">
      <c r="A65" s="47" t="s">
        <v>56</v>
      </c>
      <c r="B65" s="17">
        <v>0</v>
      </c>
      <c r="C65" s="48">
        <v>37650.97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37650.97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1035727.579993411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1035727.579993411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94091.12642638374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94091.12642638374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910426.978062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910426.978062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441217.5296754268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441217.5296754268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250200.74485203146</v>
      </c>
      <c r="I70" s="17">
        <v>0</v>
      </c>
      <c r="J70" s="17">
        <v>0</v>
      </c>
      <c r="K70" s="17">
        <v>0</v>
      </c>
      <c r="L70" s="46">
        <f t="shared" si="19"/>
        <v>250200.74485203146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53866.62081268616</v>
      </c>
      <c r="J71" s="17">
        <v>0</v>
      </c>
      <c r="K71" s="17">
        <v>0</v>
      </c>
      <c r="L71" s="46">
        <f t="shared" si="19"/>
        <v>53866.62081268616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301226.6827917834</v>
      </c>
      <c r="K72" s="17">
        <v>0</v>
      </c>
      <c r="L72" s="46">
        <f t="shared" si="19"/>
        <v>301226.6827917834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298491.28</v>
      </c>
      <c r="L73" s="46">
        <f t="shared" si="19"/>
        <v>298491.28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265551.2</v>
      </c>
      <c r="L74" s="46">
        <f t="shared" si="19"/>
        <v>265551.2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2023-12-07T17:04:29Z</dcterms:modified>
  <cp:category/>
  <cp:version/>
  <cp:contentType/>
  <cp:contentStatus/>
</cp:coreProperties>
</file>