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<sst xmlns="http://schemas.openxmlformats.org/spreadsheetml/2006/main" count="87" uniqueCount="86">
  <si>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</si>
  <si>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</si>
  <si>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</si>
  <si>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</si>
  <si>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</si>
  <si>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</si>
  <si>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</si>
  <si>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</si>
  <si>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</si>
  <si>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</si>
  <si>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</si>
  <si>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</si>
  <si>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</si>
  <si>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</si>
  <si>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</si>
  <si>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</si>
  <si>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</si>
  <si>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</si>
  <si>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</si>
  <si>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</si>
  <si>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</si>
  <si>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</si>
  <si>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</si>
  <si>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</si>
  <si>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</si>
  <si>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</si>
  <si>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</si>
  <si>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</si>
  <si>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</si>
  <si>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</si>
  <si>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</si>
  <si>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</si>
  <si>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</si>
  <si>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</si>
  <si>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</si>
  <si>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</si>
  <si>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</si>
  <si>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</si>
  <si>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</si>
  <si>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</si>
  <si>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</si>
  <si>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</si>
  <si>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</si>
  <si>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</si>
  <si>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</si>
  <si>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</si>
  <si>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</si>
  <si>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</si>
  <si>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</si>
  <si>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</si>
  <si>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</si>
  <si>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</si>
  <si>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</si>
  <si>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</si>
  <si>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</si>
  <si>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</si>
  <si>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</si>
  <si>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</si>
  <si>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</si>
  <si>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</si>
  <si>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</si>
  <si>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</si>
  <si>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</si>
  <si>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</si>
  <si>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</si>
  <si>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</si>
  <si>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</si>
  <si>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</si>
  <si>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</si>
  <si>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</si>
  <si>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</si>
  <si>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</si>
  <si>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</si>
  <si>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</si>
  <si>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</si>
  <si>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</si>
  <si>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</si>
  <si>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</si>
  <si>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</si>
  <si>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</si>
  <si>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</si>
  <si>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</si>
  <si>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</si>
  <si>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</si>
  <si>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01/12/23 - VENCIMENTO 08/12/23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</si>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</sst>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89710</v>
      </c>
      <c r="C7" s="10">
        <f aca="true" t="shared" si="0" ref="C7:K7">C8+C11</f>
        <v>111479</v>
      </c>
      <c r="D7" s="10">
        <f t="shared" si="0"/>
        <v>333533</v>
      </c>
      <c r="E7" s="10">
        <f t="shared" si="0"/>
        <v>265222</v>
      </c>
      <c r="F7" s="10">
        <f t="shared" si="0"/>
        <v>281637</v>
      </c>
      <c r="G7" s="10">
        <f t="shared" si="0"/>
        <v>152769</v>
      </c>
      <c r="H7" s="10">
        <f t="shared" si="0"/>
        <v>90660</v>
      </c>
      <c r="I7" s="10">
        <f t="shared" si="0"/>
        <v>120072</v>
      </c>
      <c r="J7" s="10">
        <f t="shared" si="0"/>
        <v>121102</v>
      </c>
      <c r="K7" s="10">
        <f t="shared" si="0"/>
        <v>220725</v>
      </c>
      <c r="L7" s="10">
        <f aca="true" t="shared" si="1" ref="L7:L13">SUM(B7:K7)</f>
        <v>1786909</v>
      </c>
      <c r="M7" s="11"/>
    </row>
    <row r="8" spans="1:13" ht="17.25" customHeight="1">
      <c r="A8" s="12" t="s">
        <v>81</v>
      </c>
      <c r="B8" s="13">
        <f>B9+B10</f>
        <v>5554</v>
      </c>
      <c r="C8" s="13">
        <f aca="true" t="shared" si="2" ref="C8:K8">C9+C10</f>
        <v>5774</v>
      </c>
      <c r="D8" s="13">
        <f t="shared" si="2"/>
        <v>17742</v>
      </c>
      <c r="E8" s="13">
        <f t="shared" si="2"/>
        <v>12666</v>
      </c>
      <c r="F8" s="13">
        <f t="shared" si="2"/>
        <v>12450</v>
      </c>
      <c r="G8" s="13">
        <f t="shared" si="2"/>
        <v>8624</v>
      </c>
      <c r="H8" s="13">
        <f t="shared" si="2"/>
        <v>5001</v>
      </c>
      <c r="I8" s="13">
        <f t="shared" si="2"/>
        <v>4816</v>
      </c>
      <c r="J8" s="13">
        <f t="shared" si="2"/>
        <v>6320</v>
      </c>
      <c r="K8" s="13">
        <f t="shared" si="2"/>
        <v>11081</v>
      </c>
      <c r="L8" s="13">
        <f t="shared" si="1"/>
        <v>90028</v>
      </c>
      <c r="M8"/>
    </row>
    <row r="9" spans="1:13" ht="17.25" customHeight="1">
      <c r="A9" s="14" t="s">
        <v>18</v>
      </c>
      <c r="B9" s="15">
        <v>5552</v>
      </c>
      <c r="C9" s="15">
        <v>5774</v>
      </c>
      <c r="D9" s="15">
        <v>17742</v>
      </c>
      <c r="E9" s="15">
        <v>12663</v>
      </c>
      <c r="F9" s="15">
        <v>12450</v>
      </c>
      <c r="G9" s="15">
        <v>8624</v>
      </c>
      <c r="H9" s="15">
        <v>4707</v>
      </c>
      <c r="I9" s="15">
        <v>4816</v>
      </c>
      <c r="J9" s="15">
        <v>6320</v>
      </c>
      <c r="K9" s="15">
        <v>11081</v>
      </c>
      <c r="L9" s="13">
        <f t="shared" si="1"/>
        <v>89729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294</v>
      </c>
      <c r="I10" s="15">
        <v>0</v>
      </c>
      <c r="J10" s="15">
        <v>0</v>
      </c>
      <c r="K10" s="15">
        <v>0</v>
      </c>
      <c r="L10" s="13">
        <f t="shared" si="1"/>
        <v>299</v>
      </c>
      <c r="M10"/>
    </row>
    <row r="11" spans="1:13" ht="17.25" customHeight="1">
      <c r="A11" s="12" t="s">
        <v>70</v>
      </c>
      <c r="B11" s="15">
        <v>84156</v>
      </c>
      <c r="C11" s="15">
        <v>105705</v>
      </c>
      <c r="D11" s="15">
        <v>315791</v>
      </c>
      <c r="E11" s="15">
        <v>252556</v>
      </c>
      <c r="F11" s="15">
        <v>269187</v>
      </c>
      <c r="G11" s="15">
        <v>144145</v>
      </c>
      <c r="H11" s="15">
        <v>85659</v>
      </c>
      <c r="I11" s="15">
        <v>115256</v>
      </c>
      <c r="J11" s="15">
        <v>114782</v>
      </c>
      <c r="K11" s="15">
        <v>209644</v>
      </c>
      <c r="L11" s="13">
        <f t="shared" si="1"/>
        <v>1696881</v>
      </c>
      <c r="M11" s="60"/>
    </row>
    <row r="12" spans="1:13" ht="17.25" customHeight="1">
      <c r="A12" s="14" t="s">
        <v>82</v>
      </c>
      <c r="B12" s="15">
        <v>9734</v>
      </c>
      <c r="C12" s="15">
        <v>7861</v>
      </c>
      <c r="D12" s="15">
        <v>27527</v>
      </c>
      <c r="E12" s="15">
        <v>24761</v>
      </c>
      <c r="F12" s="15">
        <v>23255</v>
      </c>
      <c r="G12" s="15">
        <v>13347</v>
      </c>
      <c r="H12" s="15">
        <v>7679</v>
      </c>
      <c r="I12" s="15">
        <v>6537</v>
      </c>
      <c r="J12" s="15">
        <v>8404</v>
      </c>
      <c r="K12" s="15">
        <v>13334</v>
      </c>
      <c r="L12" s="13">
        <f t="shared" si="1"/>
        <v>142439</v>
      </c>
      <c r="M12" s="60"/>
    </row>
    <row r="13" spans="1:13" ht="17.25" customHeight="1">
      <c r="A13" s="14" t="s">
        <v>71</v>
      </c>
      <c r="B13" s="15">
        <f>+B11-B12</f>
        <v>74422</v>
      </c>
      <c r="C13" s="15">
        <f aca="true" t="shared" si="3" ref="C13:K13">+C11-C12</f>
        <v>97844</v>
      </c>
      <c r="D13" s="15">
        <f t="shared" si="3"/>
        <v>288264</v>
      </c>
      <c r="E13" s="15">
        <f t="shared" si="3"/>
        <v>227795</v>
      </c>
      <c r="F13" s="15">
        <f t="shared" si="3"/>
        <v>245932</v>
      </c>
      <c r="G13" s="15">
        <f t="shared" si="3"/>
        <v>130798</v>
      </c>
      <c r="H13" s="15">
        <f t="shared" si="3"/>
        <v>77980</v>
      </c>
      <c r="I13" s="15">
        <f t="shared" si="3"/>
        <v>108719</v>
      </c>
      <c r="J13" s="15">
        <f t="shared" si="3"/>
        <v>106378</v>
      </c>
      <c r="K13" s="15">
        <f t="shared" si="3"/>
        <v>196310</v>
      </c>
      <c r="L13" s="13">
        <f t="shared" si="1"/>
        <v>1554442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1.165475308349218</v>
      </c>
      <c r="C18" s="22">
        <v>1.130823623613382</v>
      </c>
      <c r="D18" s="22">
        <v>1.023410984805273</v>
      </c>
      <c r="E18" s="22">
        <v>1.042107799519335</v>
      </c>
      <c r="F18" s="22">
        <v>1.131526678703344</v>
      </c>
      <c r="G18" s="22">
        <v>1.132761506663209</v>
      </c>
      <c r="H18" s="22">
        <v>1.021202535417432</v>
      </c>
      <c r="I18" s="22">
        <v>1.13627610084727</v>
      </c>
      <c r="J18" s="22">
        <v>1.275683473214656</v>
      </c>
      <c r="K18" s="22">
        <v>1.067162310856271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802485.3000000002</v>
      </c>
      <c r="C20" s="25">
        <f aca="true" t="shared" si="4" ref="C20:K20">SUM(C21:C30)</f>
        <v>537337.67</v>
      </c>
      <c r="D20" s="25">
        <f t="shared" si="4"/>
        <v>1748049.53</v>
      </c>
      <c r="E20" s="25">
        <f t="shared" si="4"/>
        <v>1417032.0999999999</v>
      </c>
      <c r="F20" s="25">
        <f t="shared" si="4"/>
        <v>1461185.0699999998</v>
      </c>
      <c r="G20" s="25">
        <f t="shared" si="4"/>
        <v>869188.2399999999</v>
      </c>
      <c r="H20" s="25">
        <f t="shared" si="4"/>
        <v>514722.23999999993</v>
      </c>
      <c r="I20" s="25">
        <f t="shared" si="4"/>
        <v>619323.06</v>
      </c>
      <c r="J20" s="25">
        <f t="shared" si="4"/>
        <v>760973.74</v>
      </c>
      <c r="K20" s="25">
        <f t="shared" si="4"/>
        <v>945461.11</v>
      </c>
      <c r="L20" s="25">
        <f>SUM(B20:K20)</f>
        <v>9675758.06</v>
      </c>
      <c r="M20"/>
    </row>
    <row r="21" spans="1:13" ht="17.25" customHeight="1">
      <c r="A21" s="26" t="s">
        <v>22</v>
      </c>
      <c r="B21" s="56">
        <f>ROUND((B15+B16)*B7,2)</f>
        <v>657296.2</v>
      </c>
      <c r="C21" s="56">
        <f aca="true" t="shared" si="5" ref="C21:K21">ROUND((C15+C16)*C7,2)</f>
        <v>459884.32</v>
      </c>
      <c r="D21" s="56">
        <f t="shared" si="5"/>
        <v>1637613.68</v>
      </c>
      <c r="E21" s="56">
        <f t="shared" si="5"/>
        <v>1319055.09</v>
      </c>
      <c r="F21" s="56">
        <f t="shared" si="5"/>
        <v>1237625.63</v>
      </c>
      <c r="G21" s="56">
        <f t="shared" si="5"/>
        <v>738164.53</v>
      </c>
      <c r="H21" s="56">
        <f t="shared" si="5"/>
        <v>482537.85</v>
      </c>
      <c r="I21" s="56">
        <f t="shared" si="5"/>
        <v>529865.73</v>
      </c>
      <c r="J21" s="56">
        <f t="shared" si="5"/>
        <v>575549.37</v>
      </c>
      <c r="K21" s="56">
        <f t="shared" si="5"/>
        <v>856633.73</v>
      </c>
      <c r="L21" s="33">
        <f aca="true" t="shared" si="6" ref="L21:L29">SUM(B21:K21)</f>
        <v>8494226.129999999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108766.29</v>
      </c>
      <c r="C22" s="33">
        <f t="shared" si="7"/>
        <v>60163.73</v>
      </c>
      <c r="D22" s="33">
        <f t="shared" si="7"/>
        <v>38338.15</v>
      </c>
      <c r="E22" s="33">
        <f t="shared" si="7"/>
        <v>55542.51</v>
      </c>
      <c r="F22" s="33">
        <f t="shared" si="7"/>
        <v>162780.79</v>
      </c>
      <c r="G22" s="33">
        <f t="shared" si="7"/>
        <v>97999.84</v>
      </c>
      <c r="H22" s="33">
        <f t="shared" si="7"/>
        <v>10231.03</v>
      </c>
      <c r="I22" s="33">
        <f t="shared" si="7"/>
        <v>72208.04</v>
      </c>
      <c r="J22" s="33">
        <f t="shared" si="7"/>
        <v>158669.45</v>
      </c>
      <c r="K22" s="33">
        <f t="shared" si="7"/>
        <v>57533.5</v>
      </c>
      <c r="L22" s="33">
        <f t="shared" si="6"/>
        <v>822233.3300000001</v>
      </c>
      <c r="M22"/>
    </row>
    <row r="23" spans="1:13" ht="17.25" customHeight="1">
      <c r="A23" s="27" t="s">
        <v>24</v>
      </c>
      <c r="B23" s="33">
        <v>2535.93</v>
      </c>
      <c r="C23" s="33">
        <v>14732.23</v>
      </c>
      <c r="D23" s="33">
        <v>65973.81</v>
      </c>
      <c r="E23" s="33">
        <v>36855.39</v>
      </c>
      <c r="F23" s="33">
        <v>55084.68</v>
      </c>
      <c r="G23" s="33">
        <v>31787.57</v>
      </c>
      <c r="H23" s="33">
        <v>19427.6</v>
      </c>
      <c r="I23" s="33">
        <v>14567.87</v>
      </c>
      <c r="J23" s="33">
        <v>22106.72</v>
      </c>
      <c r="K23" s="33">
        <v>26323.65</v>
      </c>
      <c r="L23" s="33">
        <f t="shared" si="6"/>
        <v>289395.45000000007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430.23</v>
      </c>
      <c r="D26" s="33">
        <v>1402.33</v>
      </c>
      <c r="E26" s="33">
        <v>1135.48</v>
      </c>
      <c r="F26" s="33">
        <v>1170.88</v>
      </c>
      <c r="G26" s="33">
        <v>697.08</v>
      </c>
      <c r="H26" s="33">
        <v>413.89</v>
      </c>
      <c r="I26" s="33">
        <v>495.58</v>
      </c>
      <c r="J26" s="33">
        <v>609.95</v>
      </c>
      <c r="K26" s="33">
        <v>756.99</v>
      </c>
      <c r="L26" s="33">
        <f t="shared" si="6"/>
        <v>7755.03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31000.78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31000.78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-131299.38999999998</v>
      </c>
      <c r="C32" s="33">
        <f t="shared" si="8"/>
        <v>-32554.44</v>
      </c>
      <c r="D32" s="33">
        <f t="shared" si="8"/>
        <v>-80939.48</v>
      </c>
      <c r="E32" s="33">
        <f t="shared" si="8"/>
        <v>-154677.32000000012</v>
      </c>
      <c r="F32" s="33">
        <f t="shared" si="8"/>
        <v>-97558.69</v>
      </c>
      <c r="G32" s="33">
        <f t="shared" si="8"/>
        <v>-37945.6</v>
      </c>
      <c r="H32" s="33">
        <f t="shared" si="8"/>
        <v>-30992.76</v>
      </c>
      <c r="I32" s="33">
        <f t="shared" si="8"/>
        <v>-30685.46</v>
      </c>
      <c r="J32" s="33">
        <f t="shared" si="8"/>
        <v>-71898.09</v>
      </c>
      <c r="K32" s="33">
        <f t="shared" si="8"/>
        <v>-140728.38</v>
      </c>
      <c r="L32" s="33">
        <f aca="true" t="shared" si="9" ref="L32:L39">SUM(B32:K32)</f>
        <v>-809279.6100000001</v>
      </c>
      <c r="M32"/>
    </row>
    <row r="33" spans="1:13" ht="18.75" customHeight="1">
      <c r="A33" s="27" t="s">
        <v>28</v>
      </c>
      <c r="B33" s="33">
        <f>B34+B35+B36+B37</f>
        <v>-24428.8</v>
      </c>
      <c r="C33" s="33">
        <f aca="true" t="shared" si="10" ref="C33:K33">C34+C35+C36+C37</f>
        <v>-25405.6</v>
      </c>
      <c r="D33" s="33">
        <f t="shared" si="10"/>
        <v>-78064.8</v>
      </c>
      <c r="E33" s="33">
        <f t="shared" si="10"/>
        <v>-55717.2</v>
      </c>
      <c r="F33" s="33">
        <f t="shared" si="10"/>
        <v>-54780</v>
      </c>
      <c r="G33" s="33">
        <f t="shared" si="10"/>
        <v>-37945.6</v>
      </c>
      <c r="H33" s="33">
        <f t="shared" si="10"/>
        <v>-20710.8</v>
      </c>
      <c r="I33" s="33">
        <f t="shared" si="10"/>
        <v>-30685.46</v>
      </c>
      <c r="J33" s="33">
        <f t="shared" si="10"/>
        <v>-27808</v>
      </c>
      <c r="K33" s="33">
        <f t="shared" si="10"/>
        <v>-48756.4</v>
      </c>
      <c r="L33" s="33">
        <f t="shared" si="9"/>
        <v>-404302.66000000003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-24428.8</v>
      </c>
      <c r="C34" s="33">
        <f t="shared" si="11"/>
        <v>-25405.6</v>
      </c>
      <c r="D34" s="33">
        <f t="shared" si="11"/>
        <v>-78064.8</v>
      </c>
      <c r="E34" s="33">
        <f t="shared" si="11"/>
        <v>-55717.2</v>
      </c>
      <c r="F34" s="33">
        <f t="shared" si="11"/>
        <v>-54780</v>
      </c>
      <c r="G34" s="33">
        <f t="shared" si="11"/>
        <v>-37945.6</v>
      </c>
      <c r="H34" s="33">
        <f t="shared" si="11"/>
        <v>-20710.8</v>
      </c>
      <c r="I34" s="33">
        <f t="shared" si="11"/>
        <v>-21190.4</v>
      </c>
      <c r="J34" s="33">
        <f t="shared" si="11"/>
        <v>-27808</v>
      </c>
      <c r="K34" s="33">
        <f t="shared" si="11"/>
        <v>-48756.4</v>
      </c>
      <c r="L34" s="33">
        <f t="shared" si="9"/>
        <v>-394807.60000000003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-9495.06</v>
      </c>
      <c r="J37" s="17">
        <v>0</v>
      </c>
      <c r="K37" s="17">
        <v>0</v>
      </c>
      <c r="L37" s="33">
        <f t="shared" si="9"/>
        <v>-9495.06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-7148.84</v>
      </c>
      <c r="D38" s="38">
        <f t="shared" si="12"/>
        <v>-2874.68</v>
      </c>
      <c r="E38" s="38">
        <f t="shared" si="12"/>
        <v>-98960.12000000011</v>
      </c>
      <c r="F38" s="38">
        <f t="shared" si="12"/>
        <v>-42778.69</v>
      </c>
      <c r="G38" s="38">
        <f t="shared" si="12"/>
        <v>0</v>
      </c>
      <c r="H38" s="38">
        <f t="shared" si="12"/>
        <v>-10281.96</v>
      </c>
      <c r="I38" s="38">
        <f t="shared" si="12"/>
        <v>0</v>
      </c>
      <c r="J38" s="38">
        <f t="shared" si="12"/>
        <v>-44090.09</v>
      </c>
      <c r="K38" s="38">
        <f t="shared" si="12"/>
        <v>-91971.98</v>
      </c>
      <c r="L38" s="33">
        <f t="shared" si="9"/>
        <v>-404976.95000000007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-7148.84</v>
      </c>
      <c r="D42" s="17">
        <v>-2874.68</v>
      </c>
      <c r="E42" s="17">
        <v>-79992</v>
      </c>
      <c r="F42" s="17">
        <v>-22978.69</v>
      </c>
      <c r="G42" s="17">
        <v>0</v>
      </c>
      <c r="H42" s="17">
        <v>-3684.71</v>
      </c>
      <c r="I42" s="17">
        <v>0</v>
      </c>
      <c r="J42" s="17">
        <v>-44090.09</v>
      </c>
      <c r="K42" s="17">
        <v>-91971.98</v>
      </c>
      <c r="L42" s="30">
        <f aca="true" t="shared" si="13" ref="L42:L49">SUM(B42:K42)</f>
        <v>-252740.99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-13200</v>
      </c>
      <c r="F44" s="17">
        <v>-19800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-33000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671185.9100000001</v>
      </c>
      <c r="C56" s="41">
        <f t="shared" si="16"/>
        <v>504783.23000000004</v>
      </c>
      <c r="D56" s="41">
        <f t="shared" si="16"/>
        <v>1667110.05</v>
      </c>
      <c r="E56" s="41">
        <f t="shared" si="16"/>
        <v>1262354.7799999998</v>
      </c>
      <c r="F56" s="41">
        <f t="shared" si="16"/>
        <v>1363626.38</v>
      </c>
      <c r="G56" s="41">
        <f t="shared" si="16"/>
        <v>831242.6399999999</v>
      </c>
      <c r="H56" s="41">
        <f t="shared" si="16"/>
        <v>483729.4799999999</v>
      </c>
      <c r="I56" s="41">
        <f t="shared" si="16"/>
        <v>588637.6000000001</v>
      </c>
      <c r="J56" s="41">
        <f t="shared" si="16"/>
        <v>689075.65</v>
      </c>
      <c r="K56" s="41">
        <f t="shared" si="16"/>
        <v>804732.73</v>
      </c>
      <c r="L56" s="42">
        <f t="shared" si="14"/>
        <v>8866478.45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671185.91</v>
      </c>
      <c r="C62" s="41">
        <f aca="true" t="shared" si="18" ref="C62:J62">SUM(C63:C74)</f>
        <v>504783.23</v>
      </c>
      <c r="D62" s="41">
        <f t="shared" si="18"/>
        <v>1667110.05</v>
      </c>
      <c r="E62" s="41">
        <f t="shared" si="18"/>
        <v>1262354.78</v>
      </c>
      <c r="F62" s="41">
        <f t="shared" si="18"/>
        <v>1363626.38</v>
      </c>
      <c r="G62" s="41">
        <f t="shared" si="18"/>
        <v>831242.64</v>
      </c>
      <c r="H62" s="41">
        <f t="shared" si="18"/>
        <v>483729.48</v>
      </c>
      <c r="I62" s="41">
        <f>SUM(I63:I79)</f>
        <v>588637.6</v>
      </c>
      <c r="J62" s="41">
        <f t="shared" si="18"/>
        <v>689075.65</v>
      </c>
      <c r="K62" s="41">
        <f>SUM(K63:K76)</f>
        <v>804732.73</v>
      </c>
      <c r="L62" s="46">
        <f>SUM(B62:K62)</f>
        <v>8866478.450000001</v>
      </c>
      <c r="M62" s="40"/>
    </row>
    <row r="63" spans="1:13" ht="18.75" customHeight="1">
      <c r="A63" s="47" t="s">
        <v>46</v>
      </c>
      <c r="B63" s="48">
        <v>671185.91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671185.91</v>
      </c>
      <c r="M63"/>
    </row>
    <row r="64" spans="1:13" ht="18.75" customHeight="1">
      <c r="A64" s="47" t="s">
        <v>55</v>
      </c>
      <c r="B64" s="17">
        <v>0</v>
      </c>
      <c r="C64" s="48">
        <v>434113.58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434113.58</v>
      </c>
      <c r="M64"/>
    </row>
    <row r="65" spans="1:13" ht="18.75" customHeight="1">
      <c r="A65" s="47" t="s">
        <v>56</v>
      </c>
      <c r="B65" s="17">
        <v>0</v>
      </c>
      <c r="C65" s="48">
        <v>70669.65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70669.65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1667110.05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1667110.05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1262354.78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1262354.78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1363626.38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1363626.38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831242.64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831242.64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483729.48</v>
      </c>
      <c r="I70" s="17">
        <v>0</v>
      </c>
      <c r="J70" s="17">
        <v>0</v>
      </c>
      <c r="K70" s="17">
        <v>0</v>
      </c>
      <c r="L70" s="46">
        <f t="shared" si="19"/>
        <v>483729.48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588637.6</v>
      </c>
      <c r="J71" s="17">
        <v>0</v>
      </c>
      <c r="K71" s="17">
        <v>0</v>
      </c>
      <c r="L71" s="46">
        <f t="shared" si="19"/>
        <v>588637.6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689075.65</v>
      </c>
      <c r="K72" s="17">
        <v>0</v>
      </c>
      <c r="L72" s="46">
        <f t="shared" si="19"/>
        <v>689075.65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476965.09</v>
      </c>
      <c r="L73" s="46">
        <f t="shared" si="19"/>
        <v>476965.09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327767.64</v>
      </c>
      <c r="L74" s="46">
        <f t="shared" si="19"/>
        <v>327767.64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542681.54</v>
      </c>
    </row>
    <row r="78" spans="1:11" ht="18" customHeight="1">
      <c r="A78" s="54"/>
      <c r="I78"/>
      <c r="J78"/>
      <c r="K78">
        <v>394754.19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2023-12-07T17:04:41Z</dcterms:modified>
  <cp:category/>
  <cp:version/>
  <cp:contentType/>
  <cp:contentStatus/>
</cp:coreProperties>
</file>