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<sst xmlns="http://schemas.openxmlformats.org/spreadsheetml/2006/main" count="88" uniqueCount="85">
  <si>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</si>
  <si>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</si>
  <si>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</si>
  <si>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</si>
  <si>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</si>
  <si>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</si>
  <si>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</si>
  <si>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</si>
  <si>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</si>
  <si>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</si>
  <si>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</si>
  <si>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</si>
  <si>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</si>
  <si>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</si>
  <si>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</si>
  <si>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</si>
  <si>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</si>
  <si>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</si>
  <si>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</si>
  <si>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</si>
  <si>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</si>
  <si>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</si>
  <si>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</si>
  <si>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</si>
  <si>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</si>
  <si>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</si>
  <si>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</si>
  <si>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</si>
  <si>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</si>
  <si>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</si>
  <si>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</si>
  <si>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</si>
  <si>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</si>
  <si>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</si>
  <si>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</si>
  <si>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</si>
  <si>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</si>
  <si>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</si>
  <si>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</si>
  <si>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</si>
  <si>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</si>
  <si>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</si>
  <si>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</si>
  <si>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</si>
  <si>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</si>
  <si>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</si>
  <si>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</si>
  <si>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</si>
  <si>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</si>
  <si>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</si>
  <si>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</si>
  <si>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</si>
  <si>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</si>
  <si>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</si>
  <si>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</si>
  <si>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</si>
  <si>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</si>
  <si>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</si>
  <si>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</si>
  <si>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</si>
  <si>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</si>
  <si>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</si>
  <si>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</si>
  <si>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</si>
  <si>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</si>
  <si>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</si>
  <si>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</si>
  <si>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</si>
  <si>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</si>
  <si>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</si>
  <si>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</si>
  <si>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</si>
  <si>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</si>
  <si>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</si>
  <si>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</si>
  <si>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</si>
  <si>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</si>
  <si>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</si>
  <si>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</si>
  <si>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</si>
  <si>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</si>
  <si>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</si>
  <si>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</si>
  <si>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</si>
  <si>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27/08/23 - VENCIMENTO 01/09/23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</si>
</sst>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114793</v>
      </c>
      <c r="C7" s="9">
        <f t="shared" si="0"/>
        <v>76353</v>
      </c>
      <c r="D7" s="9">
        <f t="shared" si="0"/>
        <v>81299</v>
      </c>
      <c r="E7" s="9">
        <f t="shared" si="0"/>
        <v>20317</v>
      </c>
      <c r="F7" s="9">
        <f t="shared" si="0"/>
        <v>57639</v>
      </c>
      <c r="G7" s="9">
        <f t="shared" si="0"/>
        <v>99947</v>
      </c>
      <c r="H7" s="9">
        <f t="shared" si="0"/>
        <v>12703</v>
      </c>
      <c r="I7" s="9">
        <f t="shared" si="0"/>
        <v>69433</v>
      </c>
      <c r="J7" s="9">
        <f t="shared" si="0"/>
        <v>65055</v>
      </c>
      <c r="K7" s="9">
        <f t="shared" si="0"/>
        <v>108477</v>
      </c>
      <c r="L7" s="9">
        <f t="shared" si="0"/>
        <v>82211</v>
      </c>
      <c r="M7" s="9">
        <f t="shared" si="0"/>
        <v>35850</v>
      </c>
      <c r="N7" s="9">
        <f t="shared" si="0"/>
        <v>20673</v>
      </c>
      <c r="O7" s="9">
        <f t="shared" si="0"/>
        <v>844750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4640</v>
      </c>
      <c r="C8" s="11">
        <f t="shared" si="1"/>
        <v>4147</v>
      </c>
      <c r="D8" s="11">
        <f t="shared" si="1"/>
        <v>2472</v>
      </c>
      <c r="E8" s="11">
        <f t="shared" si="1"/>
        <v>625</v>
      </c>
      <c r="F8" s="11">
        <f t="shared" si="1"/>
        <v>2019</v>
      </c>
      <c r="G8" s="11">
        <f t="shared" si="1"/>
        <v>5388</v>
      </c>
      <c r="H8" s="11">
        <f t="shared" si="1"/>
        <v>671</v>
      </c>
      <c r="I8" s="11">
        <f t="shared" si="1"/>
        <v>4790</v>
      </c>
      <c r="J8" s="11">
        <f t="shared" si="1"/>
        <v>3297</v>
      </c>
      <c r="K8" s="11">
        <f t="shared" si="1"/>
        <v>1904</v>
      </c>
      <c r="L8" s="11">
        <f t="shared" si="1"/>
        <v>1418</v>
      </c>
      <c r="M8" s="11">
        <f t="shared" si="1"/>
        <v>1832</v>
      </c>
      <c r="N8" s="11">
        <f t="shared" si="1"/>
        <v>1036</v>
      </c>
      <c r="O8" s="11">
        <f t="shared" si="1"/>
        <v>34239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4640</v>
      </c>
      <c r="C9" s="11">
        <v>4147</v>
      </c>
      <c r="D9" s="11">
        <v>2472</v>
      </c>
      <c r="E9" s="11">
        <v>625</v>
      </c>
      <c r="F9" s="11">
        <v>2019</v>
      </c>
      <c r="G9" s="11">
        <v>5388</v>
      </c>
      <c r="H9" s="11">
        <v>671</v>
      </c>
      <c r="I9" s="11">
        <v>4790</v>
      </c>
      <c r="J9" s="11">
        <v>3297</v>
      </c>
      <c r="K9" s="11">
        <v>1902</v>
      </c>
      <c r="L9" s="11">
        <v>1418</v>
      </c>
      <c r="M9" s="11">
        <v>1832</v>
      </c>
      <c r="N9" s="11">
        <v>1033</v>
      </c>
      <c r="O9" s="11">
        <f>SUM(B9:N9)</f>
        <v>34234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3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110153</v>
      </c>
      <c r="C11" s="13">
        <v>72206</v>
      </c>
      <c r="D11" s="13">
        <v>78827</v>
      </c>
      <c r="E11" s="13">
        <v>19692</v>
      </c>
      <c r="F11" s="13">
        <v>55620</v>
      </c>
      <c r="G11" s="13">
        <v>94559</v>
      </c>
      <c r="H11" s="13">
        <v>12032</v>
      </c>
      <c r="I11" s="13">
        <v>64643</v>
      </c>
      <c r="J11" s="13">
        <v>61758</v>
      </c>
      <c r="K11" s="13">
        <v>106573</v>
      </c>
      <c r="L11" s="13">
        <v>80793</v>
      </c>
      <c r="M11" s="13">
        <v>34018</v>
      </c>
      <c r="N11" s="13">
        <v>19637</v>
      </c>
      <c r="O11" s="11">
        <f>SUM(B11:N11)</f>
        <v>810511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9057</v>
      </c>
      <c r="C12" s="13">
        <v>7558</v>
      </c>
      <c r="D12" s="13">
        <v>7214</v>
      </c>
      <c r="E12" s="13">
        <v>2346</v>
      </c>
      <c r="F12" s="13">
        <v>5988</v>
      </c>
      <c r="G12" s="13">
        <v>10791</v>
      </c>
      <c r="H12" s="13">
        <v>1602</v>
      </c>
      <c r="I12" s="13">
        <v>7109</v>
      </c>
      <c r="J12" s="13">
        <v>6300</v>
      </c>
      <c r="K12" s="13">
        <v>7611</v>
      </c>
      <c r="L12" s="13">
        <v>5756</v>
      </c>
      <c r="M12" s="13">
        <v>2071</v>
      </c>
      <c r="N12" s="13">
        <v>881</v>
      </c>
      <c r="O12" s="11">
        <f>SUM(B12:N12)</f>
        <v>74284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101096</v>
      </c>
      <c r="C13" s="15">
        <f t="shared" si="2"/>
        <v>64648</v>
      </c>
      <c r="D13" s="15">
        <f t="shared" si="2"/>
        <v>71613</v>
      </c>
      <c r="E13" s="15">
        <f t="shared" si="2"/>
        <v>17346</v>
      </c>
      <c r="F13" s="15">
        <f t="shared" si="2"/>
        <v>49632</v>
      </c>
      <c r="G13" s="15">
        <f t="shared" si="2"/>
        <v>83768</v>
      </c>
      <c r="H13" s="15">
        <f t="shared" si="2"/>
        <v>10430</v>
      </c>
      <c r="I13" s="15">
        <f t="shared" si="2"/>
        <v>57534</v>
      </c>
      <c r="J13" s="15">
        <f t="shared" si="2"/>
        <v>55458</v>
      </c>
      <c r="K13" s="15">
        <f t="shared" si="2"/>
        <v>98962</v>
      </c>
      <c r="L13" s="15">
        <f t="shared" si="2"/>
        <v>75037</v>
      </c>
      <c r="M13" s="15">
        <f t="shared" si="2"/>
        <v>31947</v>
      </c>
      <c r="N13" s="15">
        <f t="shared" si="2"/>
        <v>18756</v>
      </c>
      <c r="O13" s="11">
        <f>SUM(B13:N13)</f>
        <v>736227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1.234550561004656</v>
      </c>
      <c r="C18" s="19">
        <v>1.301912390217547</v>
      </c>
      <c r="D18" s="19">
        <v>1.442535624213827</v>
      </c>
      <c r="E18" s="19">
        <v>0.892930652714192</v>
      </c>
      <c r="F18" s="19">
        <v>1.406880087438326</v>
      </c>
      <c r="G18" s="19">
        <v>1.46008502852984</v>
      </c>
      <c r="H18" s="19">
        <v>1.727765657461452</v>
      </c>
      <c r="I18" s="19">
        <v>1.176686458222871</v>
      </c>
      <c r="J18" s="19">
        <v>1.476673899776157</v>
      </c>
      <c r="K18" s="19">
        <v>1.24726886090949</v>
      </c>
      <c r="L18" s="19">
        <v>1.316605547262954</v>
      </c>
      <c r="M18" s="19">
        <v>1.254737303998963</v>
      </c>
      <c r="N18" s="19">
        <v>1.08147275834776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502689.91</v>
      </c>
      <c r="C20" s="24">
        <f t="shared" si="3"/>
        <v>346317.36000000004</v>
      </c>
      <c r="D20" s="24">
        <f t="shared" si="3"/>
        <v>359491.32999999996</v>
      </c>
      <c r="E20" s="24">
        <f t="shared" si="3"/>
        <v>98283.98999999999</v>
      </c>
      <c r="F20" s="24">
        <f t="shared" si="3"/>
        <v>295790.01</v>
      </c>
      <c r="G20" s="24">
        <f t="shared" si="3"/>
        <v>438160.50999999995</v>
      </c>
      <c r="H20" s="24">
        <f t="shared" si="3"/>
        <v>87826.09999999998</v>
      </c>
      <c r="I20" s="24">
        <f t="shared" si="3"/>
        <v>309834.7</v>
      </c>
      <c r="J20" s="24">
        <f t="shared" si="3"/>
        <v>333755.80999999994</v>
      </c>
      <c r="K20" s="24">
        <f t="shared" si="3"/>
        <v>457201.07999999996</v>
      </c>
      <c r="L20" s="24">
        <f t="shared" si="3"/>
        <v>420054.8199999999</v>
      </c>
      <c r="M20" s="24">
        <f t="shared" si="3"/>
        <v>212690.76</v>
      </c>
      <c r="N20" s="24">
        <f t="shared" si="3"/>
        <v>92728.03</v>
      </c>
      <c r="O20" s="24">
        <f>O21+O22+O23+O24+O25+O26+O27+O28+O29</f>
        <v>3954824.41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332555.32</v>
      </c>
      <c r="C21" s="28">
        <f aca="true" t="shared" si="4" ref="C21:N21">ROUND((C15+C16)*C7,2)</f>
        <v>228509.26</v>
      </c>
      <c r="D21" s="28">
        <f t="shared" si="4"/>
        <v>213385.49</v>
      </c>
      <c r="E21" s="28">
        <f t="shared" si="4"/>
        <v>91101.43</v>
      </c>
      <c r="F21" s="28">
        <f t="shared" si="4"/>
        <v>175355.13</v>
      </c>
      <c r="G21" s="28">
        <f t="shared" si="4"/>
        <v>250187.33</v>
      </c>
      <c r="H21" s="28">
        <f t="shared" si="4"/>
        <v>42692.24</v>
      </c>
      <c r="I21" s="28">
        <f t="shared" si="4"/>
        <v>206334.05</v>
      </c>
      <c r="J21" s="28">
        <f t="shared" si="4"/>
        <v>194449.4</v>
      </c>
      <c r="K21" s="28">
        <f t="shared" si="4"/>
        <v>306480.07</v>
      </c>
      <c r="L21" s="28">
        <f t="shared" si="4"/>
        <v>264472.79</v>
      </c>
      <c r="M21" s="28">
        <f t="shared" si="4"/>
        <v>133082.37</v>
      </c>
      <c r="N21" s="28">
        <f t="shared" si="4"/>
        <v>69318.64</v>
      </c>
      <c r="O21" s="28">
        <f aca="true" t="shared" si="5" ref="O21:O29">SUM(B21:N21)</f>
        <v>2507923.52</v>
      </c>
    </row>
    <row r="22" spans="1:23" ht="18.75" customHeight="1">
      <c r="A22" s="26" t="s">
        <v>33</v>
      </c>
      <c r="B22" s="28">
        <f>IF(B18&lt;&gt;0,ROUND((B18-1)*B21,2),0)</f>
        <v>78001.04</v>
      </c>
      <c r="C22" s="28">
        <f aca="true" t="shared" si="6" ref="C22:N22">IF(C18&lt;&gt;0,ROUND((C18-1)*C21,2),0)</f>
        <v>68989.78</v>
      </c>
      <c r="D22" s="28">
        <f t="shared" si="6"/>
        <v>94430.68</v>
      </c>
      <c r="E22" s="28">
        <f t="shared" si="6"/>
        <v>-9754.17</v>
      </c>
      <c r="F22" s="28">
        <f t="shared" si="6"/>
        <v>71348.51</v>
      </c>
      <c r="G22" s="28">
        <f t="shared" si="6"/>
        <v>115107.44</v>
      </c>
      <c r="H22" s="28">
        <f t="shared" si="6"/>
        <v>31069.95</v>
      </c>
      <c r="I22" s="28">
        <f t="shared" si="6"/>
        <v>36456.43</v>
      </c>
      <c r="J22" s="28">
        <f t="shared" si="6"/>
        <v>92688.95</v>
      </c>
      <c r="K22" s="28">
        <f t="shared" si="6"/>
        <v>75782.98</v>
      </c>
      <c r="L22" s="28">
        <f t="shared" si="6"/>
        <v>83733.55</v>
      </c>
      <c r="M22" s="28">
        <f t="shared" si="6"/>
        <v>33901.04</v>
      </c>
      <c r="N22" s="28">
        <f t="shared" si="6"/>
        <v>5647.58</v>
      </c>
      <c r="O22" s="28">
        <f t="shared" si="5"/>
        <v>777403.76</v>
      </c>
      <c r="W22" s="51"/>
    </row>
    <row r="23" spans="1:15" ht="18.75" customHeight="1">
      <c r="A23" s="26" t="s">
        <v>34</v>
      </c>
      <c r="B23" s="28">
        <v>27347.54</v>
      </c>
      <c r="C23" s="28">
        <v>19845.65</v>
      </c>
      <c r="D23" s="28">
        <v>16586.79</v>
      </c>
      <c r="E23" s="28">
        <v>6021.06</v>
      </c>
      <c r="F23" s="28">
        <v>18932.99</v>
      </c>
      <c r="G23" s="28">
        <v>27924.47</v>
      </c>
      <c r="H23" s="28">
        <v>3553.98</v>
      </c>
      <c r="I23" s="28">
        <v>21212.76</v>
      </c>
      <c r="J23" s="28">
        <v>17081.43</v>
      </c>
      <c r="K23" s="28">
        <v>30906.84</v>
      </c>
      <c r="L23" s="28">
        <v>28119.47</v>
      </c>
      <c r="M23" s="28">
        <v>14383.09</v>
      </c>
      <c r="N23" s="28">
        <v>7150.93</v>
      </c>
      <c r="O23" s="28">
        <f t="shared" si="5"/>
        <v>239067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1203.61</v>
      </c>
      <c r="C26" s="28">
        <v>875.35</v>
      </c>
      <c r="D26" s="28">
        <v>888.38</v>
      </c>
      <c r="E26" s="28">
        <v>242.28</v>
      </c>
      <c r="F26" s="28">
        <v>729.46</v>
      </c>
      <c r="G26" s="28">
        <v>1075.95</v>
      </c>
      <c r="H26" s="28">
        <v>216.23</v>
      </c>
      <c r="I26" s="28">
        <v>729.46</v>
      </c>
      <c r="J26" s="28">
        <v>833.67</v>
      </c>
      <c r="K26" s="28">
        <v>1130.66</v>
      </c>
      <c r="L26" s="28">
        <v>1031.66</v>
      </c>
      <c r="M26" s="28">
        <v>500.2</v>
      </c>
      <c r="N26" s="28">
        <v>234.46</v>
      </c>
      <c r="O26" s="28">
        <f t="shared" si="5"/>
        <v>9691.37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721.22</v>
      </c>
      <c r="M27" s="28">
        <v>408.22</v>
      </c>
      <c r="N27" s="28">
        <v>213.89</v>
      </c>
      <c r="O27" s="28">
        <f t="shared" si="5"/>
        <v>7557.790000000001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-20416</v>
      </c>
      <c r="C31" s="28">
        <f aca="true" t="shared" si="7" ref="C31:O31">+C32+C34+C47+C48+C49+C54-C55</f>
        <v>-18246.8</v>
      </c>
      <c r="D31" s="28">
        <f t="shared" si="7"/>
        <v>-10876.8</v>
      </c>
      <c r="E31" s="28">
        <f t="shared" si="7"/>
        <v>-2750</v>
      </c>
      <c r="F31" s="28">
        <f t="shared" si="7"/>
        <v>-8883.6</v>
      </c>
      <c r="G31" s="28">
        <f t="shared" si="7"/>
        <v>-23707.2</v>
      </c>
      <c r="H31" s="28">
        <f t="shared" si="7"/>
        <v>-5337.139999999999</v>
      </c>
      <c r="I31" s="28">
        <f t="shared" si="7"/>
        <v>-21076</v>
      </c>
      <c r="J31" s="28">
        <f t="shared" si="7"/>
        <v>-14506.8</v>
      </c>
      <c r="K31" s="28">
        <f t="shared" si="7"/>
        <v>-413368.8</v>
      </c>
      <c r="L31" s="28">
        <f t="shared" si="7"/>
        <v>-375239.2</v>
      </c>
      <c r="M31" s="28">
        <f t="shared" si="7"/>
        <v>-8060.8</v>
      </c>
      <c r="N31" s="28">
        <f t="shared" si="7"/>
        <v>-4545.2</v>
      </c>
      <c r="O31" s="28">
        <f t="shared" si="7"/>
        <v>-927014.34</v>
      </c>
    </row>
    <row r="32" spans="1:15" ht="18.75" customHeight="1">
      <c r="A32" s="26" t="s">
        <v>38</v>
      </c>
      <c r="B32" s="29">
        <f>+B33</f>
        <v>-20416</v>
      </c>
      <c r="C32" s="29">
        <f>+C33</f>
        <v>-18246.8</v>
      </c>
      <c r="D32" s="29">
        <f aca="true" t="shared" si="8" ref="D32:O32">+D33</f>
        <v>-10876.8</v>
      </c>
      <c r="E32" s="29">
        <f t="shared" si="8"/>
        <v>-2750</v>
      </c>
      <c r="F32" s="29">
        <f t="shared" si="8"/>
        <v>-8883.6</v>
      </c>
      <c r="G32" s="29">
        <f t="shared" si="8"/>
        <v>-23707.2</v>
      </c>
      <c r="H32" s="29">
        <f t="shared" si="8"/>
        <v>-2952.4</v>
      </c>
      <c r="I32" s="29">
        <f t="shared" si="8"/>
        <v>-21076</v>
      </c>
      <c r="J32" s="29">
        <f t="shared" si="8"/>
        <v>-14506.8</v>
      </c>
      <c r="K32" s="29">
        <f t="shared" si="8"/>
        <v>-8368.8</v>
      </c>
      <c r="L32" s="29">
        <f t="shared" si="8"/>
        <v>-6239.2</v>
      </c>
      <c r="M32" s="29">
        <f t="shared" si="8"/>
        <v>-8060.8</v>
      </c>
      <c r="N32" s="29">
        <f t="shared" si="8"/>
        <v>-4545.2</v>
      </c>
      <c r="O32" s="29">
        <f t="shared" si="8"/>
        <v>-150629.6</v>
      </c>
    </row>
    <row r="33" spans="1:26" ht="18.75" customHeight="1">
      <c r="A33" s="27" t="s">
        <v>39</v>
      </c>
      <c r="B33" s="16">
        <f>ROUND((-B9)*$G$3,2)</f>
        <v>-20416</v>
      </c>
      <c r="C33" s="16">
        <f aca="true" t="shared" si="9" ref="C33:N33">ROUND((-C9)*$G$3,2)</f>
        <v>-18246.8</v>
      </c>
      <c r="D33" s="16">
        <f t="shared" si="9"/>
        <v>-10876.8</v>
      </c>
      <c r="E33" s="16">
        <f t="shared" si="9"/>
        <v>-2750</v>
      </c>
      <c r="F33" s="16">
        <f t="shared" si="9"/>
        <v>-8883.6</v>
      </c>
      <c r="G33" s="16">
        <f t="shared" si="9"/>
        <v>-23707.2</v>
      </c>
      <c r="H33" s="16">
        <f t="shared" si="9"/>
        <v>-2952.4</v>
      </c>
      <c r="I33" s="16">
        <f t="shared" si="9"/>
        <v>-21076</v>
      </c>
      <c r="J33" s="16">
        <f t="shared" si="9"/>
        <v>-14506.8</v>
      </c>
      <c r="K33" s="16">
        <f t="shared" si="9"/>
        <v>-8368.8</v>
      </c>
      <c r="L33" s="16">
        <f t="shared" si="9"/>
        <v>-6239.2</v>
      </c>
      <c r="M33" s="16">
        <f t="shared" si="9"/>
        <v>-8060.8</v>
      </c>
      <c r="N33" s="16">
        <f t="shared" si="9"/>
        <v>-4545.2</v>
      </c>
      <c r="O33" s="30">
        <f aca="true" t="shared" si="10" ref="O33:O55">SUM(B33:N33)</f>
        <v>-150629.6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-2384.74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-776384.74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-2384.74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-2384.74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482273.91</v>
      </c>
      <c r="C53" s="34">
        <f aca="true" t="shared" si="13" ref="C53:N53">+C20+C31</f>
        <v>328070.56000000006</v>
      </c>
      <c r="D53" s="34">
        <f t="shared" si="13"/>
        <v>348614.52999999997</v>
      </c>
      <c r="E53" s="34">
        <f t="shared" si="13"/>
        <v>95533.98999999999</v>
      </c>
      <c r="F53" s="34">
        <f t="shared" si="13"/>
        <v>286906.41000000003</v>
      </c>
      <c r="G53" s="34">
        <f t="shared" si="13"/>
        <v>414453.30999999994</v>
      </c>
      <c r="H53" s="34">
        <f t="shared" si="13"/>
        <v>82488.95999999998</v>
      </c>
      <c r="I53" s="34">
        <f t="shared" si="13"/>
        <v>288758.7</v>
      </c>
      <c r="J53" s="34">
        <f t="shared" si="13"/>
        <v>319249.00999999995</v>
      </c>
      <c r="K53" s="34">
        <f t="shared" si="13"/>
        <v>43832.27999999997</v>
      </c>
      <c r="L53" s="34">
        <f t="shared" si="13"/>
        <v>44815.61999999988</v>
      </c>
      <c r="M53" s="34">
        <f t="shared" si="13"/>
        <v>204629.96000000002</v>
      </c>
      <c r="N53" s="34">
        <f t="shared" si="13"/>
        <v>88182.83</v>
      </c>
      <c r="O53" s="34">
        <f>SUM(B53:N53)</f>
        <v>3027810.0699999994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482273.91000000003</v>
      </c>
      <c r="C59" s="42">
        <f t="shared" si="14"/>
        <v>328070.55000000005</v>
      </c>
      <c r="D59" s="42">
        <f t="shared" si="14"/>
        <v>348614.52</v>
      </c>
      <c r="E59" s="42">
        <f t="shared" si="14"/>
        <v>95533.99</v>
      </c>
      <c r="F59" s="42">
        <f t="shared" si="14"/>
        <v>286906.42</v>
      </c>
      <c r="G59" s="42">
        <f t="shared" si="14"/>
        <v>414453.31</v>
      </c>
      <c r="H59" s="42">
        <f t="shared" si="14"/>
        <v>82488.97</v>
      </c>
      <c r="I59" s="42">
        <f t="shared" si="14"/>
        <v>288758.69</v>
      </c>
      <c r="J59" s="42">
        <f t="shared" si="14"/>
        <v>319249.01</v>
      </c>
      <c r="K59" s="42">
        <f t="shared" si="14"/>
        <v>43832.27</v>
      </c>
      <c r="L59" s="42">
        <f t="shared" si="14"/>
        <v>44815.62</v>
      </c>
      <c r="M59" s="42">
        <f t="shared" si="14"/>
        <v>204629.96</v>
      </c>
      <c r="N59" s="42">
        <f t="shared" si="14"/>
        <v>88182.83</v>
      </c>
      <c r="O59" s="34">
        <f t="shared" si="14"/>
        <v>3027810.0500000003</v>
      </c>
      <c r="Q59"/>
    </row>
    <row r="60" spans="1:18" ht="18.75" customHeight="1">
      <c r="A60" s="26" t="s">
        <v>54</v>
      </c>
      <c r="B60" s="42">
        <v>401799.34</v>
      </c>
      <c r="C60" s="42">
        <v>237641.64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639440.98</v>
      </c>
      <c r="P60"/>
      <c r="Q60"/>
      <c r="R60" s="41"/>
    </row>
    <row r="61" spans="1:16" ht="18.75" customHeight="1">
      <c r="A61" s="26" t="s">
        <v>55</v>
      </c>
      <c r="B61" s="42">
        <v>80474.57</v>
      </c>
      <c r="C61" s="42">
        <v>90428.91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170903.48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348614.52</v>
      </c>
      <c r="E62" s="43">
        <v>0</v>
      </c>
      <c r="F62" s="43">
        <v>0</v>
      </c>
      <c r="G62" s="43">
        <v>0</v>
      </c>
      <c r="H62" s="42">
        <v>82488.97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431103.49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95533.99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95533.99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286906.42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286906.42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414453.31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414453.31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288758.69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288758.69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319249.01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319249.01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43832.27</v>
      </c>
      <c r="L68" s="29">
        <v>44815.62</v>
      </c>
      <c r="M68" s="43">
        <v>0</v>
      </c>
      <c r="N68" s="43">
        <v>0</v>
      </c>
      <c r="O68" s="34">
        <f t="shared" si="15"/>
        <v>88647.89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204629.96</v>
      </c>
      <c r="N69" s="43">
        <v>0</v>
      </c>
      <c r="O69" s="34">
        <f t="shared" si="15"/>
        <v>204629.96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88182.83</v>
      </c>
      <c r="O70" s="46">
        <f t="shared" si="15"/>
        <v>88182.83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2023-08-31T21:05:41Z</dcterms:modified>
  <cp:category/>
  <cp:version/>
  <cp:contentType/>
  <cp:contentStatus/>
</cp:coreProperties>
</file>