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<sst xmlns="http://schemas.openxmlformats.org/spreadsheetml/2006/main" count="88" uniqueCount="85">
  <si>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</si>
  <si>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</si>
  <si>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</si>
  <si>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</si>
  <si>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</si>
  <si>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</si>
  <si>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</si>
  <si>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</si>
  <si>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</si>
  <si>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</si>
  <si>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</si>
  <si>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</si>
  <si>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</si>
  <si>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</si>
  <si>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</si>
  <si>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</si>
  <si>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</si>
  <si>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</si>
  <si>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</si>
  <si>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</si>
  <si>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</si>
  <si>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</si>
  <si>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</si>
  <si>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</si>
  <si>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</si>
  <si>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</si>
  <si>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</si>
  <si>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</si>
  <si>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</si>
  <si>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</si>
  <si>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</si>
  <si>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</si>
  <si>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</si>
  <si>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</si>
  <si>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</si>
  <si>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</si>
  <si>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</si>
  <si>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</si>
  <si>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</si>
  <si>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</si>
  <si>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</si>
  <si>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</si>
  <si>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</si>
  <si>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</si>
  <si>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</si>
  <si>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</si>
  <si>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</si>
  <si>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</si>
  <si>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</si>
  <si>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</si>
  <si>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</si>
  <si>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</si>
  <si>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</si>
  <si>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</si>
  <si>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</si>
  <si>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</si>
  <si>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</si>
  <si>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</si>
  <si>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</si>
  <si>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</si>
  <si>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</si>
  <si>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</si>
  <si>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</si>
  <si>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</si>
  <si>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</si>
  <si>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</si>
  <si>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</si>
  <si>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</si>
  <si>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</si>
  <si>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</si>
  <si>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</si>
  <si>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</si>
  <si>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</si>
  <si>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</si>
  <si>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</si>
  <si>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</si>
  <si>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</si>
  <si>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</si>
  <si>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</si>
  <si>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</si>
  <si>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</si>
  <si>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</si>
  <si>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</si>
  <si>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</si>
  <si>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22/08/23 - VENCIMENTO 29/08/23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</si>
</sst>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503906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407011</v>
      </c>
      <c r="C7" s="9">
        <f t="shared" si="0"/>
        <v>281484</v>
      </c>
      <c r="D7" s="9">
        <f t="shared" si="0"/>
        <v>259368</v>
      </c>
      <c r="E7" s="9">
        <f t="shared" si="0"/>
        <v>46711</v>
      </c>
      <c r="F7" s="9">
        <f t="shared" si="0"/>
        <v>245154</v>
      </c>
      <c r="G7" s="9">
        <f t="shared" si="0"/>
        <v>392422</v>
      </c>
      <c r="H7" s="9">
        <f t="shared" si="0"/>
        <v>45865</v>
      </c>
      <c r="I7" s="9">
        <f t="shared" si="0"/>
        <v>315752</v>
      </c>
      <c r="J7" s="9">
        <f t="shared" si="0"/>
        <v>226658</v>
      </c>
      <c r="K7" s="9">
        <f t="shared" si="0"/>
        <v>357394</v>
      </c>
      <c r="L7" s="9">
        <f t="shared" si="0"/>
        <v>258921</v>
      </c>
      <c r="M7" s="9">
        <f t="shared" si="0"/>
        <v>138836</v>
      </c>
      <c r="N7" s="9">
        <f t="shared" si="0"/>
        <v>88402</v>
      </c>
      <c r="O7" s="9">
        <f t="shared" si="0"/>
        <v>3063978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9763</v>
      </c>
      <c r="C8" s="11">
        <f t="shared" si="1"/>
        <v>9814</v>
      </c>
      <c r="D8" s="11">
        <f t="shared" si="1"/>
        <v>5775</v>
      </c>
      <c r="E8" s="11">
        <f t="shared" si="1"/>
        <v>1051</v>
      </c>
      <c r="F8" s="11">
        <f t="shared" si="1"/>
        <v>5439</v>
      </c>
      <c r="G8" s="11">
        <f t="shared" si="1"/>
        <v>12571</v>
      </c>
      <c r="H8" s="11">
        <f t="shared" si="1"/>
        <v>1602</v>
      </c>
      <c r="I8" s="11">
        <f t="shared" si="1"/>
        <v>13389</v>
      </c>
      <c r="J8" s="11">
        <f t="shared" si="1"/>
        <v>7845</v>
      </c>
      <c r="K8" s="11">
        <f t="shared" si="1"/>
        <v>3871</v>
      </c>
      <c r="L8" s="11">
        <f t="shared" si="1"/>
        <v>3273</v>
      </c>
      <c r="M8" s="11">
        <f t="shared" si="1"/>
        <v>5441</v>
      </c>
      <c r="N8" s="11">
        <f t="shared" si="1"/>
        <v>3597</v>
      </c>
      <c r="O8" s="11">
        <f t="shared" si="1"/>
        <v>83431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9763</v>
      </c>
      <c r="C9" s="11">
        <v>9814</v>
      </c>
      <c r="D9" s="11">
        <v>5775</v>
      </c>
      <c r="E9" s="11">
        <v>1051</v>
      </c>
      <c r="F9" s="11">
        <v>5439</v>
      </c>
      <c r="G9" s="11">
        <v>12571</v>
      </c>
      <c r="H9" s="11">
        <v>1602</v>
      </c>
      <c r="I9" s="11">
        <v>13389</v>
      </c>
      <c r="J9" s="11">
        <v>7845</v>
      </c>
      <c r="K9" s="11">
        <v>3871</v>
      </c>
      <c r="L9" s="11">
        <v>3273</v>
      </c>
      <c r="M9" s="11">
        <v>5441</v>
      </c>
      <c r="N9" s="11">
        <v>3585</v>
      </c>
      <c r="O9" s="11">
        <f>SUM(B9:N9)</f>
        <v>83419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12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397248</v>
      </c>
      <c r="C11" s="13">
        <v>271670</v>
      </c>
      <c r="D11" s="13">
        <v>253593</v>
      </c>
      <c r="E11" s="13">
        <v>45660</v>
      </c>
      <c r="F11" s="13">
        <v>239715</v>
      </c>
      <c r="G11" s="13">
        <v>379851</v>
      </c>
      <c r="H11" s="13">
        <v>44263</v>
      </c>
      <c r="I11" s="13">
        <v>302363</v>
      </c>
      <c r="J11" s="13">
        <v>218813</v>
      </c>
      <c r="K11" s="13">
        <v>353523</v>
      </c>
      <c r="L11" s="13">
        <v>255648</v>
      </c>
      <c r="M11" s="13">
        <v>133395</v>
      </c>
      <c r="N11" s="13">
        <v>84805</v>
      </c>
      <c r="O11" s="11">
        <f>SUM(B11:N11)</f>
        <v>2980547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27466</v>
      </c>
      <c r="C12" s="13">
        <v>24052</v>
      </c>
      <c r="D12" s="13">
        <v>17987</v>
      </c>
      <c r="E12" s="13">
        <v>4327</v>
      </c>
      <c r="F12" s="13">
        <v>20602</v>
      </c>
      <c r="G12" s="13">
        <v>35457</v>
      </c>
      <c r="H12" s="13">
        <v>4432</v>
      </c>
      <c r="I12" s="13">
        <v>27892</v>
      </c>
      <c r="J12" s="13">
        <v>18236</v>
      </c>
      <c r="K12" s="13">
        <v>23000</v>
      </c>
      <c r="L12" s="13">
        <v>16611</v>
      </c>
      <c r="M12" s="13">
        <v>6543</v>
      </c>
      <c r="N12" s="13">
        <v>3659</v>
      </c>
      <c r="O12" s="11">
        <f>SUM(B12:N12)</f>
        <v>230264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369782</v>
      </c>
      <c r="C13" s="15">
        <f t="shared" si="2"/>
        <v>247618</v>
      </c>
      <c r="D13" s="15">
        <f t="shared" si="2"/>
        <v>235606</v>
      </c>
      <c r="E13" s="15">
        <f t="shared" si="2"/>
        <v>41333</v>
      </c>
      <c r="F13" s="15">
        <f t="shared" si="2"/>
        <v>219113</v>
      </c>
      <c r="G13" s="15">
        <f t="shared" si="2"/>
        <v>344394</v>
      </c>
      <c r="H13" s="15">
        <f t="shared" si="2"/>
        <v>39831</v>
      </c>
      <c r="I13" s="15">
        <f t="shared" si="2"/>
        <v>274471</v>
      </c>
      <c r="J13" s="15">
        <f t="shared" si="2"/>
        <v>200577</v>
      </c>
      <c r="K13" s="15">
        <f t="shared" si="2"/>
        <v>330523</v>
      </c>
      <c r="L13" s="15">
        <f t="shared" si="2"/>
        <v>239037</v>
      </c>
      <c r="M13" s="15">
        <f t="shared" si="2"/>
        <v>126852</v>
      </c>
      <c r="N13" s="15">
        <f t="shared" si="2"/>
        <v>81146</v>
      </c>
      <c r="O13" s="11">
        <f>SUM(B13:N13)</f>
        <v>2750283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1.167666634782236</v>
      </c>
      <c r="C18" s="19">
        <v>1.213785563580646</v>
      </c>
      <c r="D18" s="19">
        <v>1.3073073320939</v>
      </c>
      <c r="E18" s="19">
        <v>1.148003314367019</v>
      </c>
      <c r="F18" s="19">
        <v>1.308253772460886</v>
      </c>
      <c r="G18" s="19">
        <v>1.380472307854174</v>
      </c>
      <c r="H18" s="19">
        <v>1.548893494630325</v>
      </c>
      <c r="I18" s="19">
        <v>1.097014360382593</v>
      </c>
      <c r="J18" s="19">
        <v>1.328816918085208</v>
      </c>
      <c r="K18" s="19">
        <v>1.170280664310102</v>
      </c>
      <c r="L18" s="19">
        <v>1.264177240262491</v>
      </c>
      <c r="M18" s="19">
        <v>1.167122626636805</v>
      </c>
      <c r="N18" s="19">
        <v>1.054107015777414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1510602.6600000004</v>
      </c>
      <c r="C20" s="24">
        <f t="shared" si="3"/>
        <v>1096983.6800000002</v>
      </c>
      <c r="D20" s="24">
        <f t="shared" si="3"/>
        <v>956636.78</v>
      </c>
      <c r="E20" s="24">
        <f t="shared" si="3"/>
        <v>263531.45999999996</v>
      </c>
      <c r="F20" s="24">
        <f t="shared" si="3"/>
        <v>1048757.86</v>
      </c>
      <c r="G20" s="24">
        <f t="shared" si="3"/>
        <v>1468904.4300000002</v>
      </c>
      <c r="H20" s="24">
        <f t="shared" si="3"/>
        <v>255590.1</v>
      </c>
      <c r="I20" s="24">
        <f t="shared" si="3"/>
        <v>1122914.72</v>
      </c>
      <c r="J20" s="24">
        <f t="shared" si="3"/>
        <v>969305.8</v>
      </c>
      <c r="K20" s="24">
        <f t="shared" si="3"/>
        <v>1286560.32</v>
      </c>
      <c r="L20" s="24">
        <f t="shared" si="3"/>
        <v>1152955.1699999997</v>
      </c>
      <c r="M20" s="24">
        <f t="shared" si="3"/>
        <v>659855.64</v>
      </c>
      <c r="N20" s="24">
        <f t="shared" si="3"/>
        <v>339543.59</v>
      </c>
      <c r="O20" s="24">
        <f>O21+O22+O23+O24+O25+O26+O27+O28+O29</f>
        <v>12132142.21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1179110.87</v>
      </c>
      <c r="C21" s="28">
        <f aca="true" t="shared" si="4" ref="C21:N21">ROUND((C15+C16)*C7,2)</f>
        <v>842425.32</v>
      </c>
      <c r="D21" s="28">
        <f t="shared" si="4"/>
        <v>680763.19</v>
      </c>
      <c r="E21" s="28">
        <f t="shared" si="4"/>
        <v>209452.12</v>
      </c>
      <c r="F21" s="28">
        <f t="shared" si="4"/>
        <v>745832.01</v>
      </c>
      <c r="G21" s="28">
        <f t="shared" si="4"/>
        <v>982310.75</v>
      </c>
      <c r="H21" s="28">
        <f t="shared" si="4"/>
        <v>154143.09</v>
      </c>
      <c r="I21" s="28">
        <f t="shared" si="4"/>
        <v>938320.22</v>
      </c>
      <c r="J21" s="28">
        <f t="shared" si="4"/>
        <v>677480.76</v>
      </c>
      <c r="K21" s="28">
        <f t="shared" si="4"/>
        <v>1009745.27</v>
      </c>
      <c r="L21" s="28">
        <f t="shared" si="4"/>
        <v>832948.86</v>
      </c>
      <c r="M21" s="28">
        <f t="shared" si="4"/>
        <v>515387</v>
      </c>
      <c r="N21" s="28">
        <f t="shared" si="4"/>
        <v>296420.75</v>
      </c>
      <c r="O21" s="28">
        <f aca="true" t="shared" si="5" ref="O21:O29">SUM(B21:N21)</f>
        <v>9064340.21</v>
      </c>
    </row>
    <row r="22" spans="1:23" ht="18.75" customHeight="1">
      <c r="A22" s="26" t="s">
        <v>33</v>
      </c>
      <c r="B22" s="28">
        <f>IF(B18&lt;&gt;0,ROUND((B18-1)*B21,2),0)</f>
        <v>197697.55</v>
      </c>
      <c r="C22" s="28">
        <f aca="true" t="shared" si="6" ref="C22:N22">IF(C18&lt;&gt;0,ROUND((C18-1)*C21,2),0)</f>
        <v>180098.37</v>
      </c>
      <c r="D22" s="28">
        <f t="shared" si="6"/>
        <v>209203.52</v>
      </c>
      <c r="E22" s="28">
        <f t="shared" si="6"/>
        <v>30999.61</v>
      </c>
      <c r="F22" s="28">
        <f t="shared" si="6"/>
        <v>229905.53</v>
      </c>
      <c r="G22" s="28">
        <f t="shared" si="6"/>
        <v>373742.04</v>
      </c>
      <c r="H22" s="28">
        <f t="shared" si="6"/>
        <v>84608.14</v>
      </c>
      <c r="I22" s="28">
        <f t="shared" si="6"/>
        <v>91030.54</v>
      </c>
      <c r="J22" s="28">
        <f t="shared" si="6"/>
        <v>222767.14</v>
      </c>
      <c r="K22" s="28">
        <f t="shared" si="6"/>
        <v>171940.1</v>
      </c>
      <c r="L22" s="28">
        <f t="shared" si="6"/>
        <v>220046.13</v>
      </c>
      <c r="M22" s="28">
        <f t="shared" si="6"/>
        <v>86132.83</v>
      </c>
      <c r="N22" s="28">
        <f t="shared" si="6"/>
        <v>16038.44</v>
      </c>
      <c r="O22" s="28">
        <f t="shared" si="5"/>
        <v>2114209.94</v>
      </c>
      <c r="W22" s="51"/>
    </row>
    <row r="23" spans="1:15" ht="18.75" customHeight="1">
      <c r="A23" s="26" t="s">
        <v>34</v>
      </c>
      <c r="B23" s="28">
        <v>69122.85</v>
      </c>
      <c r="C23" s="28">
        <v>45557.66</v>
      </c>
      <c r="D23" s="28">
        <v>31777.09</v>
      </c>
      <c r="E23" s="28">
        <v>12216.16</v>
      </c>
      <c r="F23" s="28">
        <v>42830.47</v>
      </c>
      <c r="G23" s="28">
        <v>67915.58</v>
      </c>
      <c r="H23" s="28">
        <v>6360.2</v>
      </c>
      <c r="I23" s="28">
        <v>47649.13</v>
      </c>
      <c r="J23" s="28">
        <v>39646.92</v>
      </c>
      <c r="K23" s="28">
        <v>61039.15</v>
      </c>
      <c r="L23" s="28">
        <v>56429.16</v>
      </c>
      <c r="M23" s="28">
        <v>27037.6</v>
      </c>
      <c r="N23" s="28">
        <v>16455.3</v>
      </c>
      <c r="O23" s="28">
        <f t="shared" si="5"/>
        <v>524037.26999999996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1088.98</v>
      </c>
      <c r="C26" s="28">
        <v>805.01</v>
      </c>
      <c r="D26" s="28">
        <v>692.99</v>
      </c>
      <c r="E26" s="28">
        <v>190.18</v>
      </c>
      <c r="F26" s="28">
        <v>765.93</v>
      </c>
      <c r="G26" s="28">
        <v>1070.74</v>
      </c>
      <c r="H26" s="28">
        <v>184.97</v>
      </c>
      <c r="I26" s="28">
        <v>812.83</v>
      </c>
      <c r="J26" s="28">
        <v>708.62</v>
      </c>
      <c r="K26" s="28">
        <v>935.27</v>
      </c>
      <c r="L26" s="28">
        <v>833.67</v>
      </c>
      <c r="M26" s="28">
        <v>474.15</v>
      </c>
      <c r="N26" s="28">
        <v>252.68</v>
      </c>
      <c r="O26" s="28">
        <f t="shared" si="5"/>
        <v>8816.02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721.22</v>
      </c>
      <c r="M27" s="28">
        <v>408.22</v>
      </c>
      <c r="N27" s="28">
        <v>213.89</v>
      </c>
      <c r="O27" s="28">
        <f t="shared" si="5"/>
        <v>7557.800000000001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-42957.2</v>
      </c>
      <c r="C31" s="28">
        <f aca="true" t="shared" si="7" ref="C31:O31">+C32+C34+C47+C48+C49+C54-C55</f>
        <v>-43181.6</v>
      </c>
      <c r="D31" s="28">
        <f t="shared" si="7"/>
        <v>-25410</v>
      </c>
      <c r="E31" s="28">
        <f t="shared" si="7"/>
        <v>-4624.4</v>
      </c>
      <c r="F31" s="28">
        <f t="shared" si="7"/>
        <v>-23931.6</v>
      </c>
      <c r="G31" s="28">
        <f t="shared" si="7"/>
        <v>-55312.4</v>
      </c>
      <c r="H31" s="28">
        <f t="shared" si="7"/>
        <v>-14466.46</v>
      </c>
      <c r="I31" s="28">
        <f t="shared" si="7"/>
        <v>-58911.6</v>
      </c>
      <c r="J31" s="28">
        <f t="shared" si="7"/>
        <v>-34518</v>
      </c>
      <c r="K31" s="28">
        <f t="shared" si="7"/>
        <v>1107967.6</v>
      </c>
      <c r="L31" s="28">
        <f t="shared" si="7"/>
        <v>1020598.8</v>
      </c>
      <c r="M31" s="28">
        <f t="shared" si="7"/>
        <v>-23940.4</v>
      </c>
      <c r="N31" s="28">
        <f t="shared" si="7"/>
        <v>-15774</v>
      </c>
      <c r="O31" s="28">
        <f t="shared" si="7"/>
        <v>1785538.7399999998</v>
      </c>
    </row>
    <row r="32" spans="1:15" ht="18.75" customHeight="1">
      <c r="A32" s="26" t="s">
        <v>38</v>
      </c>
      <c r="B32" s="29">
        <f>+B33</f>
        <v>-42957.2</v>
      </c>
      <c r="C32" s="29">
        <f>+C33</f>
        <v>-43181.6</v>
      </c>
      <c r="D32" s="29">
        <f aca="true" t="shared" si="8" ref="D32:O32">+D33</f>
        <v>-25410</v>
      </c>
      <c r="E32" s="29">
        <f t="shared" si="8"/>
        <v>-4624.4</v>
      </c>
      <c r="F32" s="29">
        <f t="shared" si="8"/>
        <v>-23931.6</v>
      </c>
      <c r="G32" s="29">
        <f t="shared" si="8"/>
        <v>-55312.4</v>
      </c>
      <c r="H32" s="29">
        <f t="shared" si="8"/>
        <v>-7048.8</v>
      </c>
      <c r="I32" s="29">
        <f t="shared" si="8"/>
        <v>-58911.6</v>
      </c>
      <c r="J32" s="29">
        <f t="shared" si="8"/>
        <v>-34518</v>
      </c>
      <c r="K32" s="29">
        <f t="shared" si="8"/>
        <v>-17032.4</v>
      </c>
      <c r="L32" s="29">
        <f t="shared" si="8"/>
        <v>-14401.2</v>
      </c>
      <c r="M32" s="29">
        <f t="shared" si="8"/>
        <v>-23940.4</v>
      </c>
      <c r="N32" s="29">
        <f t="shared" si="8"/>
        <v>-15774</v>
      </c>
      <c r="O32" s="29">
        <f t="shared" si="8"/>
        <v>-367043.60000000003</v>
      </c>
    </row>
    <row r="33" spans="1:26" ht="18.75" customHeight="1">
      <c r="A33" s="27" t="s">
        <v>39</v>
      </c>
      <c r="B33" s="16">
        <f>ROUND((-B9)*$G$3,2)</f>
        <v>-42957.2</v>
      </c>
      <c r="C33" s="16">
        <f aca="true" t="shared" si="9" ref="C33:N33">ROUND((-C9)*$G$3,2)</f>
        <v>-43181.6</v>
      </c>
      <c r="D33" s="16">
        <f t="shared" si="9"/>
        <v>-25410</v>
      </c>
      <c r="E33" s="16">
        <f t="shared" si="9"/>
        <v>-4624.4</v>
      </c>
      <c r="F33" s="16">
        <f t="shared" si="9"/>
        <v>-23931.6</v>
      </c>
      <c r="G33" s="16">
        <f t="shared" si="9"/>
        <v>-55312.4</v>
      </c>
      <c r="H33" s="16">
        <f t="shared" si="9"/>
        <v>-7048.8</v>
      </c>
      <c r="I33" s="16">
        <f t="shared" si="9"/>
        <v>-58911.6</v>
      </c>
      <c r="J33" s="16">
        <f t="shared" si="9"/>
        <v>-34518</v>
      </c>
      <c r="K33" s="16">
        <f t="shared" si="9"/>
        <v>-17032.4</v>
      </c>
      <c r="L33" s="16">
        <f t="shared" si="9"/>
        <v>-14401.2</v>
      </c>
      <c r="M33" s="16">
        <f t="shared" si="9"/>
        <v>-23940.4</v>
      </c>
      <c r="N33" s="16">
        <f t="shared" si="9"/>
        <v>-15774</v>
      </c>
      <c r="O33" s="30">
        <f aca="true" t="shared" si="10" ref="O33:O55">SUM(B33:N33)</f>
        <v>-367043.60000000003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-7417.66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2152582.34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8">
        <v>-7417.66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28">
        <f t="shared" si="10"/>
        <v>-7417.66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1467645.4600000004</v>
      </c>
      <c r="C53" s="34">
        <f aca="true" t="shared" si="13" ref="C53:N53">+C20+C31</f>
        <v>1053802.08</v>
      </c>
      <c r="D53" s="34">
        <f t="shared" si="13"/>
        <v>931226.78</v>
      </c>
      <c r="E53" s="34">
        <f t="shared" si="13"/>
        <v>258907.05999999997</v>
      </c>
      <c r="F53" s="34">
        <f t="shared" si="13"/>
        <v>1024826.2600000001</v>
      </c>
      <c r="G53" s="34">
        <f t="shared" si="13"/>
        <v>1413592.0300000003</v>
      </c>
      <c r="H53" s="34">
        <f t="shared" si="13"/>
        <v>241123.64</v>
      </c>
      <c r="I53" s="34">
        <f t="shared" si="13"/>
        <v>1064003.1199999999</v>
      </c>
      <c r="J53" s="34">
        <f t="shared" si="13"/>
        <v>934787.8</v>
      </c>
      <c r="K53" s="34">
        <f t="shared" si="13"/>
        <v>2394527.92</v>
      </c>
      <c r="L53" s="34">
        <f t="shared" si="13"/>
        <v>2173553.9699999997</v>
      </c>
      <c r="M53" s="34">
        <f t="shared" si="13"/>
        <v>635915.24</v>
      </c>
      <c r="N53" s="34">
        <f t="shared" si="13"/>
        <v>323769.59</v>
      </c>
      <c r="O53" s="34">
        <f>SUM(B53:N53)</f>
        <v>13917680.950000001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1467645.46</v>
      </c>
      <c r="C59" s="42">
        <f t="shared" si="14"/>
        <v>1053802.08</v>
      </c>
      <c r="D59" s="42">
        <f t="shared" si="14"/>
        <v>931226.78</v>
      </c>
      <c r="E59" s="42">
        <f t="shared" si="14"/>
        <v>258907.07</v>
      </c>
      <c r="F59" s="42">
        <f t="shared" si="14"/>
        <v>1024826.26</v>
      </c>
      <c r="G59" s="42">
        <f t="shared" si="14"/>
        <v>1413592.03</v>
      </c>
      <c r="H59" s="42">
        <f t="shared" si="14"/>
        <v>241123.64</v>
      </c>
      <c r="I59" s="42">
        <f t="shared" si="14"/>
        <v>1064003.11</v>
      </c>
      <c r="J59" s="42">
        <f t="shared" si="14"/>
        <v>934787.8</v>
      </c>
      <c r="K59" s="42">
        <f t="shared" si="14"/>
        <v>2394527.91</v>
      </c>
      <c r="L59" s="42">
        <f t="shared" si="14"/>
        <v>2173553.97</v>
      </c>
      <c r="M59" s="42">
        <f t="shared" si="14"/>
        <v>635915.24</v>
      </c>
      <c r="N59" s="42">
        <f t="shared" si="14"/>
        <v>323769.59</v>
      </c>
      <c r="O59" s="34">
        <f t="shared" si="14"/>
        <v>13917680.940000001</v>
      </c>
      <c r="Q59"/>
    </row>
    <row r="60" spans="1:18" ht="18.75" customHeight="1">
      <c r="A60" s="26" t="s">
        <v>54</v>
      </c>
      <c r="B60" s="42">
        <v>1199950.3</v>
      </c>
      <c r="C60" s="42">
        <v>747830.91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1947781.21</v>
      </c>
      <c r="P60"/>
      <c r="Q60"/>
      <c r="R60" s="41"/>
    </row>
    <row r="61" spans="1:16" ht="18.75" customHeight="1">
      <c r="A61" s="26" t="s">
        <v>55</v>
      </c>
      <c r="B61" s="42">
        <v>267695.16</v>
      </c>
      <c r="C61" s="42">
        <v>305971.17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573666.33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931226.78</v>
      </c>
      <c r="E62" s="43">
        <v>0</v>
      </c>
      <c r="F62" s="43">
        <v>0</v>
      </c>
      <c r="G62" s="43">
        <v>0</v>
      </c>
      <c r="H62" s="42">
        <v>241123.64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1172350.42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258907.07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258907.07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1024826.26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1024826.26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1413592.03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1413592.03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1064003.11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1064003.11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934787.8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934787.8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2394527.91</v>
      </c>
      <c r="L68" s="29">
        <v>2173553.97</v>
      </c>
      <c r="M68" s="43">
        <v>0</v>
      </c>
      <c r="N68" s="43">
        <v>0</v>
      </c>
      <c r="O68" s="34">
        <f t="shared" si="15"/>
        <v>4568081.880000001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635915.24</v>
      </c>
      <c r="N69" s="43">
        <v>0</v>
      </c>
      <c r="O69" s="34">
        <f t="shared" si="15"/>
        <v>635915.24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323769.59</v>
      </c>
      <c r="O70" s="46">
        <f t="shared" si="15"/>
        <v>323769.59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2023-08-28T18:29:30Z</dcterms:modified>
  <cp:category/>
  <cp:version/>
  <cp:contentType/>
  <cp:contentStatus/>
</cp:coreProperties>
</file>